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2"/>
  </bookViews>
  <sheets>
    <sheet name="СУММАРНЫЙ _КБ-1" sheetId="1" r:id="rId1"/>
    <sheet name="СУММАРНЫЙ_МС" sheetId="2" r:id="rId2"/>
    <sheet name="СУММАРНЫЙ_Соор" sheetId="3" r:id="rId3"/>
  </sheets>
  <externalReferences>
    <externalReference r:id="rId6"/>
  </externalReferences>
  <definedNames>
    <definedName name="_xlnm.Print_Area" localSheetId="1">'СУММАРНЫЙ_МС'!$A$1:$G$51</definedName>
  </definedNames>
  <calcPr fullCalcOnLoad="1"/>
</workbook>
</file>

<file path=xl/sharedStrings.xml><?xml version="1.0" encoding="utf-8"?>
<sst xmlns="http://schemas.openxmlformats.org/spreadsheetml/2006/main" count="182" uniqueCount="67">
  <si>
    <t>ООО "ВПК-Энерго"</t>
  </si>
  <si>
    <t>Договор № 99835181 от 31.12.2010 г. объект № 99883781</t>
  </si>
  <si>
    <t>наименование предприятия</t>
  </si>
  <si>
    <t xml:space="preserve">Питающий центр:ПС-835 ПС-299 ТЭЦ-16 </t>
  </si>
  <si>
    <t xml:space="preserve">125190 г. Москва,   </t>
  </si>
  <si>
    <t>РП 12140, 2511, 498, 2555</t>
  </si>
  <si>
    <t>Ленинградский проспект,  дом 80 корпус 16</t>
  </si>
  <si>
    <t>ТП-1,3,5,10,КТП-3</t>
  </si>
  <si>
    <t>ПРОТОКОЛ (суммарный)
Вычисление нагрузок и косинуса «фи»  17 декабря 2014 года
по объекту № 99883781</t>
  </si>
  <si>
    <t>I. Результаты вычислений</t>
  </si>
  <si>
    <t>ЧАС</t>
  </si>
  <si>
    <t>Суммарный расход электроэнергии за 1 час</t>
  </si>
  <si>
    <t>Тангенс "фи"</t>
  </si>
  <si>
    <t>Косинус "фи"</t>
  </si>
  <si>
    <t>Полная мощность, кВа</t>
  </si>
  <si>
    <t>Мощность включения компенси-рующих устройств, кВар</t>
  </si>
  <si>
    <t>активный, кВт·ч</t>
  </si>
  <si>
    <t>реактивный, кВт·ч</t>
  </si>
  <si>
    <t>№ абонента</t>
  </si>
  <si>
    <t>1) 0-1</t>
  </si>
  <si>
    <t>2) 1-2</t>
  </si>
  <si>
    <t>3) 2-3</t>
  </si>
  <si>
    <t>4) 3-4</t>
  </si>
  <si>
    <t>5) 4-5</t>
  </si>
  <si>
    <t>6) 5-6</t>
  </si>
  <si>
    <t>7) 6-7</t>
  </si>
  <si>
    <t>8) 7-8</t>
  </si>
  <si>
    <t>9) 8-9</t>
  </si>
  <si>
    <t>10) 9-10</t>
  </si>
  <si>
    <t>11) 10-11</t>
  </si>
  <si>
    <t>12) 11-12</t>
  </si>
  <si>
    <t>13) 12-13</t>
  </si>
  <si>
    <t>14) 13-14</t>
  </si>
  <si>
    <t>15) 14-15</t>
  </si>
  <si>
    <t>16) 15-16</t>
  </si>
  <si>
    <t>17) 16-17</t>
  </si>
  <si>
    <t>18) 17-18</t>
  </si>
  <si>
    <t>19) 18-19</t>
  </si>
  <si>
    <t>20) 19-20</t>
  </si>
  <si>
    <t>21) 20-21</t>
  </si>
  <si>
    <t>22) 21-22</t>
  </si>
  <si>
    <t>23) 22-23</t>
  </si>
  <si>
    <t>24) 23-24</t>
  </si>
  <si>
    <t>Сут. расх</t>
  </si>
  <si>
    <t>ЧАСЫ</t>
  </si>
  <si>
    <t>Потребление эл. эн.</t>
  </si>
  <si>
    <t>Средняя нагрузка</t>
  </si>
  <si>
    <t>Средне-взвеш. коэф. мощн.</t>
  </si>
  <si>
    <t>активной, кВт·ч</t>
  </si>
  <si>
    <t>реактивной, кВар·ч</t>
  </si>
  <si>
    <t>полная, кВа</t>
  </si>
  <si>
    <t>с 0 до 8ч.</t>
  </si>
  <si>
    <t>с 8 до 16 ч.</t>
  </si>
  <si>
    <t>с 16 до 24 ч.</t>
  </si>
  <si>
    <t>с 0 до 24 ч.</t>
  </si>
  <si>
    <t>Кзаполнения=</t>
  </si>
  <si>
    <t xml:space="preserve">Генеральный директор                                                                 В,Г. Дереш                                                   </t>
  </si>
  <si>
    <t xml:space="preserve">Договор № 99835181 от 31.12.2010 г. объект 99886181 
</t>
  </si>
  <si>
    <t>Питающий центр: ПС-835 ТЭЦ-16</t>
  </si>
  <si>
    <t>РП-12140, 2511</t>
  </si>
  <si>
    <t>Ленинградский проспект,  дом 80 корпус 37</t>
  </si>
  <si>
    <t>ТП-2,4,6,9</t>
  </si>
  <si>
    <t>министерство, комитет и др.</t>
  </si>
  <si>
    <t xml:space="preserve">Договор № 99835181 от 31.12.2010 г. объект 99885181 
</t>
  </si>
  <si>
    <t>РП 12140</t>
  </si>
  <si>
    <t>ТП-7</t>
  </si>
  <si>
    <t>К-т заполнения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</si>
</sst>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vertAlign val="superscript"/>
      <sz val="10"/>
      <name val="Arial CYR"/>
      <family val="2"/>
    </font>
    <font>
      <b/>
      <sz val="10"/>
      <name val="Arial Cyr"/>
      <family val="2"/>
    </font>
    <font>
      <i/>
      <sz val="10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 horizontal="left" vertical="top"/>
    </xf>
    <xf numFmtId="0" fontId="3" fillId="33" borderId="14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/>
    </xf>
    <xf numFmtId="3" fontId="2" fillId="0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165" fontId="0" fillId="33" borderId="10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 shrinkToFit="1"/>
    </xf>
    <xf numFmtId="0" fontId="2" fillId="0" borderId="12" xfId="0" applyFont="1" applyFill="1" applyBorder="1" applyAlignment="1">
      <alignment horizontal="left" vertical="top"/>
    </xf>
    <xf numFmtId="0" fontId="2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vertical="top"/>
    </xf>
    <xf numFmtId="165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top"/>
    </xf>
    <xf numFmtId="0" fontId="2" fillId="0" borderId="13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 wrapText="1" shrinkToFit="1"/>
    </xf>
    <xf numFmtId="0" fontId="0" fillId="33" borderId="1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top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top"/>
    </xf>
    <xf numFmtId="0" fontId="2" fillId="33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2" fillId="0" borderId="12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/>
    </xf>
    <xf numFmtId="0" fontId="2" fillId="0" borderId="14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left" vertical="top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Vasilenko\AppData\Local\Microsoft\Windows\Temporary%20Internet%20Files\Content.Outlook\B099XW4J\&#1056;&#1077;&#1078;&#1080;&#1084;&#1085;&#1099;&#1081;%20&#1076;&#1077;&#1085;&#1100;%20&#1052;&#1086;&#1089;&#1082;&#1074;&#1072;-&#1057;&#1086;&#1082;&#1086;&#1083;%20&#1079;&#1080;&#1084;&#1072;%2014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610634"/>
      <sheetName val="15610580 "/>
      <sheetName val="15610655"/>
      <sheetName val="15610694"/>
      <sheetName val="15610393"/>
      <sheetName val="15610574"/>
      <sheetName val="15610705"/>
      <sheetName val="15618144"/>
      <sheetName val="15610691"/>
      <sheetName val="15610579"/>
      <sheetName val="СУММАРНЫЙ"/>
    </sheetNames>
    <sheetDataSet>
      <sheetData sheetId="0"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0</v>
          </cell>
        </row>
      </sheetData>
      <sheetData sheetId="1"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0</v>
          </cell>
        </row>
      </sheetData>
      <sheetData sheetId="2"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0</v>
          </cell>
        </row>
      </sheetData>
      <sheetData sheetId="3">
        <row r="16">
          <cell r="D16">
            <v>0</v>
          </cell>
          <cell r="F16">
            <v>0</v>
          </cell>
        </row>
        <row r="17">
          <cell r="D17">
            <v>0</v>
          </cell>
          <cell r="F17">
            <v>0</v>
          </cell>
        </row>
        <row r="18">
          <cell r="D18">
            <v>0</v>
          </cell>
          <cell r="F18">
            <v>0</v>
          </cell>
        </row>
        <row r="19">
          <cell r="D19">
            <v>0</v>
          </cell>
          <cell r="F19">
            <v>0</v>
          </cell>
        </row>
        <row r="20">
          <cell r="D20">
            <v>0</v>
          </cell>
          <cell r="F20">
            <v>0</v>
          </cell>
        </row>
        <row r="21">
          <cell r="D21">
            <v>0</v>
          </cell>
          <cell r="F21">
            <v>0</v>
          </cell>
        </row>
        <row r="22">
          <cell r="D22">
            <v>0</v>
          </cell>
          <cell r="F22">
            <v>0</v>
          </cell>
        </row>
        <row r="23">
          <cell r="D23">
            <v>0</v>
          </cell>
          <cell r="F23">
            <v>0</v>
          </cell>
        </row>
        <row r="24">
          <cell r="D24">
            <v>0</v>
          </cell>
          <cell r="F24">
            <v>0</v>
          </cell>
        </row>
        <row r="25">
          <cell r="D25">
            <v>0</v>
          </cell>
          <cell r="F25">
            <v>0</v>
          </cell>
        </row>
        <row r="26">
          <cell r="D26">
            <v>0</v>
          </cell>
          <cell r="F26">
            <v>0</v>
          </cell>
        </row>
        <row r="27">
          <cell r="D27">
            <v>0</v>
          </cell>
          <cell r="F27">
            <v>0</v>
          </cell>
        </row>
        <row r="28">
          <cell r="D28">
            <v>0</v>
          </cell>
          <cell r="F28">
            <v>0</v>
          </cell>
        </row>
        <row r="29">
          <cell r="D29">
            <v>0</v>
          </cell>
          <cell r="F29">
            <v>0</v>
          </cell>
        </row>
        <row r="30">
          <cell r="D30">
            <v>0</v>
          </cell>
          <cell r="F30">
            <v>0</v>
          </cell>
        </row>
        <row r="31">
          <cell r="D31">
            <v>0</v>
          </cell>
          <cell r="F31">
            <v>0</v>
          </cell>
        </row>
        <row r="32">
          <cell r="D32">
            <v>0</v>
          </cell>
          <cell r="F32">
            <v>0</v>
          </cell>
        </row>
        <row r="33">
          <cell r="D33">
            <v>0</v>
          </cell>
          <cell r="F33">
            <v>0</v>
          </cell>
        </row>
        <row r="34">
          <cell r="D34">
            <v>0</v>
          </cell>
          <cell r="F34">
            <v>0</v>
          </cell>
        </row>
        <row r="35">
          <cell r="D35">
            <v>0</v>
          </cell>
          <cell r="F35">
            <v>0</v>
          </cell>
        </row>
        <row r="36">
          <cell r="D36">
            <v>0</v>
          </cell>
          <cell r="F36">
            <v>0</v>
          </cell>
        </row>
        <row r="37">
          <cell r="D37">
            <v>0</v>
          </cell>
          <cell r="F37">
            <v>0</v>
          </cell>
        </row>
        <row r="38">
          <cell r="D38">
            <v>0</v>
          </cell>
          <cell r="F38">
            <v>0</v>
          </cell>
        </row>
        <row r="39">
          <cell r="D39">
            <v>0</v>
          </cell>
          <cell r="F39">
            <v>0</v>
          </cell>
        </row>
      </sheetData>
      <sheetData sheetId="4">
        <row r="16">
          <cell r="D16">
            <v>293.99999999996</v>
          </cell>
          <cell r="G16">
            <v>71.8599999999924</v>
          </cell>
        </row>
        <row r="17">
          <cell r="D17">
            <v>259.19999999996435</v>
          </cell>
          <cell r="G17">
            <v>69.5699999999988</v>
          </cell>
        </row>
        <row r="18">
          <cell r="D18">
            <v>260.1999999999862</v>
          </cell>
          <cell r="G18">
            <v>75.48999999999069</v>
          </cell>
        </row>
        <row r="19">
          <cell r="D19">
            <v>254.29999999996653</v>
          </cell>
          <cell r="G19">
            <v>75.32000000001062</v>
          </cell>
        </row>
        <row r="20">
          <cell r="D20">
            <v>252.599999999984</v>
          </cell>
          <cell r="G20">
            <v>74.54000000000178</v>
          </cell>
        </row>
        <row r="21">
          <cell r="D21">
            <v>251.1000000000422</v>
          </cell>
          <cell r="G21">
            <v>74.06000000000859</v>
          </cell>
        </row>
        <row r="22">
          <cell r="D22">
            <v>267.3999999999978</v>
          </cell>
          <cell r="G22">
            <v>82.48000000000957</v>
          </cell>
        </row>
        <row r="23">
          <cell r="D23">
            <v>343.2999999999993</v>
          </cell>
          <cell r="G23">
            <v>95.049999999992</v>
          </cell>
        </row>
        <row r="24">
          <cell r="D24">
            <v>390.8999999999651</v>
          </cell>
          <cell r="G24">
            <v>110.05000000000109</v>
          </cell>
        </row>
        <row r="25">
          <cell r="D25">
            <v>478.99999999999636</v>
          </cell>
          <cell r="G25">
            <v>111.74000000000888</v>
          </cell>
        </row>
        <row r="26">
          <cell r="D26">
            <v>473.8000000000284</v>
          </cell>
          <cell r="G26">
            <v>100.55999999999585</v>
          </cell>
        </row>
        <row r="27">
          <cell r="D27">
            <v>476.299999999992</v>
          </cell>
          <cell r="G27">
            <v>108.02000000001044</v>
          </cell>
        </row>
        <row r="28">
          <cell r="D28">
            <v>485.5999999999767</v>
          </cell>
          <cell r="G28">
            <v>111.26999999999043</v>
          </cell>
        </row>
        <row r="29">
          <cell r="D29">
            <v>468.1999999999789</v>
          </cell>
          <cell r="G29">
            <v>108.69999999999891</v>
          </cell>
        </row>
        <row r="30">
          <cell r="D30">
            <v>468.1999999999789</v>
          </cell>
          <cell r="G30">
            <v>108.69999999999891</v>
          </cell>
        </row>
        <row r="31">
          <cell r="D31">
            <v>460.5999999999767</v>
          </cell>
          <cell r="G31">
            <v>108.24000000000069</v>
          </cell>
        </row>
        <row r="32">
          <cell r="D32">
            <v>447.00000000002547</v>
          </cell>
          <cell r="G32">
            <v>106.9400000000087</v>
          </cell>
        </row>
        <row r="33">
          <cell r="D33">
            <v>429.2000000000371</v>
          </cell>
          <cell r="G33">
            <v>98.12999999999192</v>
          </cell>
        </row>
        <row r="34">
          <cell r="D34">
            <v>415.30000000002474</v>
          </cell>
          <cell r="G34">
            <v>97.45000000000346</v>
          </cell>
        </row>
        <row r="35">
          <cell r="D35">
            <v>390.49999999997453</v>
          </cell>
          <cell r="G35">
            <v>93.68999999999232</v>
          </cell>
        </row>
        <row r="36">
          <cell r="D36">
            <v>363.2999999999811</v>
          </cell>
          <cell r="G36">
            <v>94.2299999999932</v>
          </cell>
        </row>
        <row r="37">
          <cell r="D37">
            <v>359.1000000000349</v>
          </cell>
          <cell r="G37">
            <v>95.41999999999007</v>
          </cell>
        </row>
        <row r="38">
          <cell r="D38">
            <v>331.8000000000211</v>
          </cell>
          <cell r="G38">
            <v>87.75000000000546</v>
          </cell>
        </row>
        <row r="39">
          <cell r="D39">
            <v>294.89999999996144</v>
          </cell>
          <cell r="G39">
            <v>75.93999999999141</v>
          </cell>
        </row>
      </sheetData>
      <sheetData sheetId="5">
        <row r="16">
          <cell r="D16">
            <v>70.900000000006</v>
          </cell>
          <cell r="G16">
            <v>20.819999999997663</v>
          </cell>
        </row>
        <row r="17">
          <cell r="D17">
            <v>70.19999999999982</v>
          </cell>
          <cell r="G17">
            <v>22.3700000000008</v>
          </cell>
        </row>
        <row r="18">
          <cell r="D18">
            <v>67.90000000000873</v>
          </cell>
          <cell r="G18">
            <v>22.410000000002128</v>
          </cell>
        </row>
        <row r="19">
          <cell r="D19">
            <v>65.49999999999727</v>
          </cell>
          <cell r="G19">
            <v>22.199999999998</v>
          </cell>
        </row>
        <row r="20">
          <cell r="D20">
            <v>65.0000000000091</v>
          </cell>
          <cell r="G20">
            <v>21.6700000000003</v>
          </cell>
        </row>
        <row r="21">
          <cell r="D21">
            <v>65.20000000000437</v>
          </cell>
          <cell r="G21">
            <v>20.010000000002037</v>
          </cell>
        </row>
        <row r="22">
          <cell r="D22">
            <v>65.69999999999254</v>
          </cell>
          <cell r="G22">
            <v>20.519999999999072</v>
          </cell>
        </row>
        <row r="23">
          <cell r="D23">
            <v>68.100000000004</v>
          </cell>
          <cell r="G23">
            <v>17.11999999999989</v>
          </cell>
        </row>
        <row r="24">
          <cell r="D24">
            <v>69.20000000000073</v>
          </cell>
          <cell r="G24">
            <v>16.190000000000282</v>
          </cell>
        </row>
        <row r="25">
          <cell r="D25">
            <v>78.89999999999873</v>
          </cell>
          <cell r="G25">
            <v>18.259999999997945</v>
          </cell>
        </row>
        <row r="26">
          <cell r="D26">
            <v>99.00000000000091</v>
          </cell>
          <cell r="G26">
            <v>20.78999999999951</v>
          </cell>
        </row>
        <row r="27">
          <cell r="D27">
            <v>110.99999999999</v>
          </cell>
          <cell r="G27">
            <v>21.059999999999945</v>
          </cell>
        </row>
        <row r="28">
          <cell r="D28">
            <v>101.90000000000055</v>
          </cell>
          <cell r="G28">
            <v>19.74999999999909</v>
          </cell>
        </row>
        <row r="29">
          <cell r="D29">
            <v>104.80000000000018</v>
          </cell>
          <cell r="G29">
            <v>19.119999999998072</v>
          </cell>
        </row>
        <row r="30">
          <cell r="D30">
            <v>104.80000000000018</v>
          </cell>
          <cell r="G30">
            <v>19.119999999998072</v>
          </cell>
        </row>
        <row r="31">
          <cell r="D31">
            <v>112.7999999999929</v>
          </cell>
          <cell r="G31">
            <v>21.120000000001937</v>
          </cell>
        </row>
        <row r="32">
          <cell r="D32">
            <v>132.8999999999951</v>
          </cell>
          <cell r="G32">
            <v>25.830000000001974</v>
          </cell>
        </row>
        <row r="33">
          <cell r="D33">
            <v>135.40000000000418</v>
          </cell>
          <cell r="G33">
            <v>27.760000000000673</v>
          </cell>
        </row>
        <row r="34">
          <cell r="D34">
            <v>125.39999999999054</v>
          </cell>
          <cell r="G34">
            <v>25.830000000001974</v>
          </cell>
        </row>
        <row r="35">
          <cell r="D35">
            <v>125.39999999999054</v>
          </cell>
          <cell r="G35">
            <v>25.88999999999828</v>
          </cell>
        </row>
        <row r="36">
          <cell r="D36">
            <v>137.2000000000071</v>
          </cell>
          <cell r="G36">
            <v>29.66000000000122</v>
          </cell>
        </row>
        <row r="37">
          <cell r="D37">
            <v>134.4000000000051</v>
          </cell>
          <cell r="G37">
            <v>30.750000000000455</v>
          </cell>
        </row>
        <row r="38">
          <cell r="D38">
            <v>135.59999999999945</v>
          </cell>
          <cell r="G38">
            <v>31.6599999999994</v>
          </cell>
        </row>
        <row r="39">
          <cell r="D39">
            <v>101.60000000000764</v>
          </cell>
          <cell r="G39">
            <v>24.450000000001637</v>
          </cell>
        </row>
      </sheetData>
      <sheetData sheetId="6">
        <row r="16">
          <cell r="D16">
            <v>0</v>
          </cell>
          <cell r="G16">
            <v>0</v>
          </cell>
        </row>
        <row r="17">
          <cell r="D17">
            <v>0</v>
          </cell>
          <cell r="G17">
            <v>0</v>
          </cell>
        </row>
        <row r="18">
          <cell r="D18">
            <v>0</v>
          </cell>
          <cell r="G18">
            <v>0</v>
          </cell>
        </row>
        <row r="19">
          <cell r="D19">
            <v>0</v>
          </cell>
          <cell r="G19">
            <v>0</v>
          </cell>
        </row>
        <row r="20">
          <cell r="D20">
            <v>0</v>
          </cell>
          <cell r="G20">
            <v>0</v>
          </cell>
        </row>
        <row r="21">
          <cell r="D21">
            <v>0</v>
          </cell>
          <cell r="G21">
            <v>0</v>
          </cell>
        </row>
        <row r="22">
          <cell r="D22">
            <v>0</v>
          </cell>
          <cell r="G22">
            <v>0</v>
          </cell>
        </row>
        <row r="23">
          <cell r="D23">
            <v>0</v>
          </cell>
          <cell r="G23">
            <v>0</v>
          </cell>
        </row>
        <row r="24">
          <cell r="D24">
            <v>0</v>
          </cell>
          <cell r="G24">
            <v>0</v>
          </cell>
        </row>
        <row r="25">
          <cell r="D25">
            <v>0</v>
          </cell>
          <cell r="G25">
            <v>0</v>
          </cell>
        </row>
        <row r="26">
          <cell r="D26">
            <v>0</v>
          </cell>
          <cell r="G26">
            <v>0</v>
          </cell>
        </row>
        <row r="27">
          <cell r="D27">
            <v>0</v>
          </cell>
          <cell r="G27">
            <v>0</v>
          </cell>
        </row>
        <row r="28">
          <cell r="D28">
            <v>0</v>
          </cell>
          <cell r="G28">
            <v>0</v>
          </cell>
        </row>
        <row r="29">
          <cell r="D29">
            <v>0</v>
          </cell>
          <cell r="G29">
            <v>0</v>
          </cell>
        </row>
        <row r="30">
          <cell r="D30">
            <v>0</v>
          </cell>
          <cell r="G30">
            <v>0</v>
          </cell>
        </row>
        <row r="31">
          <cell r="D31">
            <v>0</v>
          </cell>
          <cell r="G31">
            <v>0</v>
          </cell>
        </row>
        <row r="32">
          <cell r="D32">
            <v>0</v>
          </cell>
          <cell r="G32">
            <v>0</v>
          </cell>
        </row>
        <row r="33">
          <cell r="D33">
            <v>0</v>
          </cell>
          <cell r="G33">
            <v>0</v>
          </cell>
        </row>
        <row r="34">
          <cell r="D34">
            <v>0</v>
          </cell>
          <cell r="G34">
            <v>0</v>
          </cell>
        </row>
        <row r="35">
          <cell r="D35">
            <v>0</v>
          </cell>
          <cell r="G35">
            <v>0</v>
          </cell>
        </row>
        <row r="36">
          <cell r="D36">
            <v>0</v>
          </cell>
          <cell r="G36">
            <v>0</v>
          </cell>
        </row>
        <row r="37">
          <cell r="D37">
            <v>0</v>
          </cell>
          <cell r="G37">
            <v>0</v>
          </cell>
        </row>
        <row r="38">
          <cell r="D38">
            <v>0</v>
          </cell>
          <cell r="G38">
            <v>0</v>
          </cell>
        </row>
        <row r="39">
          <cell r="D39">
            <v>0</v>
          </cell>
          <cell r="G39">
            <v>0</v>
          </cell>
        </row>
      </sheetData>
      <sheetData sheetId="7">
        <row r="16">
          <cell r="D16">
            <v>303.6999999996624</v>
          </cell>
          <cell r="G16">
            <v>303.6999999996624</v>
          </cell>
        </row>
        <row r="17">
          <cell r="D17">
            <v>587.0000000002619</v>
          </cell>
          <cell r="G17">
            <v>293.49999999976717</v>
          </cell>
        </row>
        <row r="18">
          <cell r="D18">
            <v>583.4000000002561</v>
          </cell>
          <cell r="G18">
            <v>291.70000000012806</v>
          </cell>
        </row>
        <row r="19">
          <cell r="D19">
            <v>559.1999999996915</v>
          </cell>
          <cell r="G19">
            <v>279.60000000020955</v>
          </cell>
        </row>
        <row r="20">
          <cell r="D20">
            <v>549.7999999999593</v>
          </cell>
          <cell r="G20">
            <v>274.9000000003434</v>
          </cell>
        </row>
        <row r="21">
          <cell r="D21">
            <v>557.4000000000524</v>
          </cell>
          <cell r="G21">
            <v>278.6999999996624</v>
          </cell>
        </row>
        <row r="22">
          <cell r="D22">
            <v>580.3999999996449</v>
          </cell>
          <cell r="G22">
            <v>290.20000000018626</v>
          </cell>
        </row>
        <row r="23">
          <cell r="D23">
            <v>627.3999999997613</v>
          </cell>
          <cell r="G23">
            <v>313.7000000002445</v>
          </cell>
        </row>
        <row r="24">
          <cell r="D24">
            <v>756.3999999998487</v>
          </cell>
          <cell r="G24">
            <v>378.19999999992433</v>
          </cell>
        </row>
        <row r="25">
          <cell r="D25">
            <v>896.1999999999534</v>
          </cell>
          <cell r="G25">
            <v>448.0999999999767</v>
          </cell>
        </row>
        <row r="26">
          <cell r="D26">
            <v>1033.8000000003376</v>
          </cell>
          <cell r="G26">
            <v>516.9000000001688</v>
          </cell>
        </row>
        <row r="27">
          <cell r="D27">
            <v>1068.800000000192</v>
          </cell>
          <cell r="G27">
            <v>534.3999999997322</v>
          </cell>
        </row>
        <row r="28">
          <cell r="D28">
            <v>1081.7999999999302</v>
          </cell>
          <cell r="G28">
            <v>540.8999999999651</v>
          </cell>
        </row>
        <row r="29">
          <cell r="D29">
            <v>1099.7999999999593</v>
          </cell>
          <cell r="G29">
            <v>549.9000000003434</v>
          </cell>
        </row>
        <row r="30">
          <cell r="D30">
            <v>1099.7999999999593</v>
          </cell>
          <cell r="G30">
            <v>549.9000000003434</v>
          </cell>
        </row>
        <row r="31">
          <cell r="D31">
            <v>1119.2000000002736</v>
          </cell>
          <cell r="G31">
            <v>559.599999999773</v>
          </cell>
        </row>
        <row r="32">
          <cell r="D32">
            <v>1098.0000000003201</v>
          </cell>
          <cell r="G32">
            <v>548.9999999997963</v>
          </cell>
        </row>
        <row r="33">
          <cell r="D33">
            <v>1043.000000000029</v>
          </cell>
          <cell r="G33">
            <v>521.4999999996508</v>
          </cell>
        </row>
        <row r="34">
          <cell r="D34">
            <v>968.6000000001513</v>
          </cell>
          <cell r="G34">
            <v>484.30000000007567</v>
          </cell>
        </row>
        <row r="35">
          <cell r="D35">
            <v>916.9999999998254</v>
          </cell>
          <cell r="G35">
            <v>458.4999999999127</v>
          </cell>
        </row>
        <row r="36">
          <cell r="D36">
            <v>883.9999999996508</v>
          </cell>
          <cell r="G36">
            <v>441.9999999998254</v>
          </cell>
        </row>
        <row r="37">
          <cell r="D37">
            <v>831.7999999999302</v>
          </cell>
          <cell r="G37">
            <v>415.8999999999651</v>
          </cell>
        </row>
        <row r="38">
          <cell r="D38">
            <v>719.0000000002328</v>
          </cell>
          <cell r="G38">
            <v>359.5000000001164</v>
          </cell>
        </row>
        <row r="39">
          <cell r="D39">
            <v>659.7999999998137</v>
          </cell>
          <cell r="G39">
            <v>329.89999999990687</v>
          </cell>
        </row>
      </sheetData>
      <sheetData sheetId="8">
        <row r="16">
          <cell r="D16">
            <v>142.39999999990687</v>
          </cell>
          <cell r="G16">
            <v>51.02999999999156</v>
          </cell>
        </row>
        <row r="17">
          <cell r="D17">
            <v>141.2000000000262</v>
          </cell>
          <cell r="G17">
            <v>50.25999999998021</v>
          </cell>
        </row>
        <row r="18">
          <cell r="D18">
            <v>140.00000000014552</v>
          </cell>
          <cell r="G18">
            <v>50.24999999995998</v>
          </cell>
        </row>
        <row r="19">
          <cell r="D19">
            <v>139.3000000000029</v>
          </cell>
          <cell r="G19">
            <v>49.36999999999898</v>
          </cell>
        </row>
        <row r="20">
          <cell r="D20">
            <v>138.00000000010186</v>
          </cell>
          <cell r="G20">
            <v>49.80999999997948</v>
          </cell>
        </row>
        <row r="21">
          <cell r="D21">
            <v>136.10000000007858</v>
          </cell>
          <cell r="G21">
            <v>49.690000000009604</v>
          </cell>
        </row>
        <row r="22">
          <cell r="D22">
            <v>151.29999999990105</v>
          </cell>
          <cell r="G22">
            <v>54.66999999998734</v>
          </cell>
        </row>
        <row r="23">
          <cell r="D23">
            <v>172.1000000001368</v>
          </cell>
          <cell r="G23">
            <v>57.440000000042346</v>
          </cell>
        </row>
        <row r="24">
          <cell r="D24">
            <v>185.39999999993597</v>
          </cell>
          <cell r="G24">
            <v>59.91999999996551</v>
          </cell>
        </row>
        <row r="25">
          <cell r="D25">
            <v>206.2000000001717</v>
          </cell>
          <cell r="G25">
            <v>62.83999999996013</v>
          </cell>
        </row>
        <row r="26">
          <cell r="D26">
            <v>228.39999999996508</v>
          </cell>
          <cell r="G26">
            <v>64.54999999996289</v>
          </cell>
        </row>
        <row r="27">
          <cell r="D27">
            <v>242.2999999998865</v>
          </cell>
          <cell r="G27">
            <v>65.4700000000048</v>
          </cell>
        </row>
        <row r="28">
          <cell r="D28">
            <v>243.99999999986903</v>
          </cell>
          <cell r="G28">
            <v>66.7699999999968</v>
          </cell>
        </row>
        <row r="29">
          <cell r="D29">
            <v>242.09999999984575</v>
          </cell>
          <cell r="G29">
            <v>65.49999999997453</v>
          </cell>
        </row>
        <row r="30">
          <cell r="D30">
            <v>242.09999999984575</v>
          </cell>
          <cell r="G30">
            <v>65.49999999997453</v>
          </cell>
        </row>
        <row r="31">
          <cell r="D31">
            <v>233.39999999989232</v>
          </cell>
          <cell r="G31">
            <v>65.57000000002517</v>
          </cell>
        </row>
        <row r="32">
          <cell r="D32">
            <v>224.49999999989814</v>
          </cell>
          <cell r="G32">
            <v>58.25999999997293</v>
          </cell>
        </row>
        <row r="33">
          <cell r="D33">
            <v>215.89999999996508</v>
          </cell>
          <cell r="G33">
            <v>54.43999999997686</v>
          </cell>
        </row>
        <row r="34">
          <cell r="D34">
            <v>199.49999999989814</v>
          </cell>
          <cell r="G34">
            <v>51.02999999999156</v>
          </cell>
        </row>
        <row r="35">
          <cell r="D35">
            <v>182.60000000009313</v>
          </cell>
          <cell r="G35">
            <v>45.79999999996289</v>
          </cell>
        </row>
        <row r="36">
          <cell r="D36">
            <v>182.20000000001164</v>
          </cell>
          <cell r="G36">
            <v>43.27999999995882</v>
          </cell>
        </row>
        <row r="37">
          <cell r="D37">
            <v>169.29999999993015</v>
          </cell>
          <cell r="G37">
            <v>41.69000000001688</v>
          </cell>
        </row>
        <row r="38">
          <cell r="D38">
            <v>165.59999999990396</v>
          </cell>
          <cell r="G38">
            <v>40.26000000003478</v>
          </cell>
        </row>
        <row r="39">
          <cell r="D39">
            <v>154.30000000014843</v>
          </cell>
          <cell r="G39">
            <v>39.71000000001368</v>
          </cell>
        </row>
      </sheetData>
      <sheetData sheetId="9">
        <row r="16">
          <cell r="D16">
            <v>139.60000000006403</v>
          </cell>
          <cell r="G16">
            <v>16.869999999994434</v>
          </cell>
        </row>
        <row r="17">
          <cell r="D17">
            <v>138.40000000000146</v>
          </cell>
          <cell r="G17">
            <v>16.10000000000582</v>
          </cell>
        </row>
        <row r="18">
          <cell r="D18">
            <v>136.70000000001892</v>
          </cell>
          <cell r="G18">
            <v>16.010000000005675</v>
          </cell>
        </row>
        <row r="19">
          <cell r="D19">
            <v>136.10000000007858</v>
          </cell>
          <cell r="G19">
            <v>15.509999999994761</v>
          </cell>
        </row>
        <row r="20">
          <cell r="D20">
            <v>134.79999999999563</v>
          </cell>
          <cell r="G20">
            <v>15.689999999995052</v>
          </cell>
        </row>
        <row r="21">
          <cell r="D21">
            <v>132.6999999999316</v>
          </cell>
          <cell r="G21">
            <v>15.720000000010259</v>
          </cell>
        </row>
        <row r="22">
          <cell r="D22">
            <v>149.69999999993888</v>
          </cell>
          <cell r="G22">
            <v>17.55000000000564</v>
          </cell>
        </row>
        <row r="23">
          <cell r="D23">
            <v>172.0999999999549</v>
          </cell>
          <cell r="G23">
            <v>20.650000000000546</v>
          </cell>
        </row>
        <row r="24">
          <cell r="D24">
            <v>185.80000000001746</v>
          </cell>
          <cell r="G24">
            <v>22.22999999999047</v>
          </cell>
        </row>
        <row r="25">
          <cell r="D25">
            <v>207.50000000007276</v>
          </cell>
          <cell r="G25">
            <v>24.939999999992324</v>
          </cell>
        </row>
        <row r="26">
          <cell r="D26">
            <v>230.8999999999287</v>
          </cell>
          <cell r="G26">
            <v>30.120000000010805</v>
          </cell>
        </row>
        <row r="27">
          <cell r="D27">
            <v>245.09999999991123</v>
          </cell>
          <cell r="G27">
            <v>32.150000000001455</v>
          </cell>
        </row>
        <row r="28">
          <cell r="D28">
            <v>247.29999999999563</v>
          </cell>
          <cell r="G28">
            <v>34.06999999999698</v>
          </cell>
        </row>
        <row r="29">
          <cell r="D29">
            <v>245.39999999997235</v>
          </cell>
          <cell r="G29">
            <v>33.33000000000084</v>
          </cell>
        </row>
        <row r="30">
          <cell r="D30">
            <v>245.39999999997235</v>
          </cell>
          <cell r="G30">
            <v>33.33000000000084</v>
          </cell>
        </row>
        <row r="31">
          <cell r="D31">
            <v>235.80000000001746</v>
          </cell>
          <cell r="G31">
            <v>33.48000000000866</v>
          </cell>
        </row>
        <row r="32">
          <cell r="D32">
            <v>226.39999999992142</v>
          </cell>
          <cell r="G32">
            <v>30.22000000000844</v>
          </cell>
        </row>
        <row r="33">
          <cell r="D33">
            <v>217.79999999998836</v>
          </cell>
          <cell r="G33">
            <v>26.00999999999658</v>
          </cell>
        </row>
        <row r="34">
          <cell r="D34">
            <v>200.10000000002037</v>
          </cell>
          <cell r="G34">
            <v>22.739999999998872</v>
          </cell>
        </row>
        <row r="35">
          <cell r="D35">
            <v>182.30000000003201</v>
          </cell>
          <cell r="G35">
            <v>8.349999999995816</v>
          </cell>
        </row>
        <row r="36">
          <cell r="D36">
            <v>182.30000000003201</v>
          </cell>
          <cell r="G36">
            <v>1.389999999992142</v>
          </cell>
        </row>
        <row r="37">
          <cell r="D37">
            <v>168.49999999994907</v>
          </cell>
          <cell r="G37">
            <v>1.1500000000069122</v>
          </cell>
        </row>
        <row r="38">
          <cell r="D38">
            <v>164.89999999994325</v>
          </cell>
          <cell r="G38">
            <v>1.8499999999903594</v>
          </cell>
        </row>
        <row r="39">
          <cell r="D39">
            <v>152.29999999992287</v>
          </cell>
          <cell r="G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">
      <selection activeCell="L24" sqref="L24"/>
    </sheetView>
  </sheetViews>
  <sheetFormatPr defaultColWidth="9.140625" defaultRowHeight="15"/>
  <cols>
    <col min="1" max="7" width="16.421875" style="3" customWidth="1"/>
    <col min="8" max="16384" width="9.140625" style="3" customWidth="1"/>
  </cols>
  <sheetData>
    <row r="1" spans="1:14" ht="19.5" customHeight="1">
      <c r="A1" s="50" t="s">
        <v>0</v>
      </c>
      <c r="B1" s="50"/>
      <c r="C1" s="50"/>
      <c r="D1" s="50" t="s">
        <v>1</v>
      </c>
      <c r="E1" s="50"/>
      <c r="F1" s="50"/>
      <c r="G1" s="50"/>
      <c r="H1" s="1"/>
      <c r="I1" s="1"/>
      <c r="J1" s="1"/>
      <c r="K1" s="1"/>
      <c r="L1" s="1"/>
      <c r="M1" s="1"/>
      <c r="N1" s="2"/>
    </row>
    <row r="2" spans="1:14" ht="19.5" customHeight="1">
      <c r="A2" s="51" t="s">
        <v>2</v>
      </c>
      <c r="B2" s="51"/>
      <c r="C2" s="51"/>
      <c r="D2" s="47" t="s">
        <v>3</v>
      </c>
      <c r="E2" s="47"/>
      <c r="F2" s="47"/>
      <c r="G2" s="47"/>
      <c r="H2" s="2"/>
      <c r="I2" s="2"/>
      <c r="J2" s="2"/>
      <c r="K2" s="2"/>
      <c r="L2" s="2"/>
      <c r="M2" s="2"/>
      <c r="N2" s="2"/>
    </row>
    <row r="3" spans="1:7" ht="19.5" customHeight="1">
      <c r="A3" s="52" t="s">
        <v>4</v>
      </c>
      <c r="B3" s="52"/>
      <c r="C3" s="52"/>
      <c r="D3" s="47" t="s">
        <v>5</v>
      </c>
      <c r="E3" s="47"/>
      <c r="F3" s="47"/>
      <c r="G3" s="47"/>
    </row>
    <row r="4" spans="1:7" ht="19.5" customHeight="1">
      <c r="A4" s="46" t="s">
        <v>6</v>
      </c>
      <c r="B4" s="46"/>
      <c r="C4" s="46"/>
      <c r="D4" s="47" t="s">
        <v>7</v>
      </c>
      <c r="E4" s="47"/>
      <c r="F4" s="47"/>
      <c r="G4" s="47"/>
    </row>
    <row r="5" spans="1:7" ht="19.5" customHeight="1">
      <c r="A5" s="47"/>
      <c r="B5" s="47"/>
      <c r="C5" s="47"/>
      <c r="D5" s="47"/>
      <c r="E5" s="47"/>
      <c r="F5" s="47"/>
      <c r="G5" s="47"/>
    </row>
    <row r="6" ht="19.5" customHeight="1"/>
    <row r="7" spans="1:7" ht="19.5" customHeight="1">
      <c r="A7" s="48" t="s">
        <v>8</v>
      </c>
      <c r="B7" s="48"/>
      <c r="C7" s="48"/>
      <c r="D7" s="48"/>
      <c r="E7" s="48"/>
      <c r="F7" s="48"/>
      <c r="G7" s="48"/>
    </row>
    <row r="8" spans="1:7" ht="29.25" customHeight="1">
      <c r="A8" s="48"/>
      <c r="B8" s="48"/>
      <c r="C8" s="48"/>
      <c r="D8" s="48"/>
      <c r="E8" s="48"/>
      <c r="F8" s="48"/>
      <c r="G8" s="48"/>
    </row>
    <row r="9" spans="1:7" ht="19.5" customHeight="1">
      <c r="A9" s="49" t="s">
        <v>9</v>
      </c>
      <c r="B9" s="49"/>
      <c r="C9" s="49"/>
      <c r="D9" s="49"/>
      <c r="E9" s="49"/>
      <c r="F9" s="49"/>
      <c r="G9" s="49"/>
    </row>
    <row r="10" spans="1:7" ht="19.5" customHeight="1">
      <c r="A10" s="43" t="s">
        <v>10</v>
      </c>
      <c r="B10" s="43" t="s">
        <v>11</v>
      </c>
      <c r="C10" s="43"/>
      <c r="D10" s="43" t="s">
        <v>12</v>
      </c>
      <c r="E10" s="43" t="s">
        <v>13</v>
      </c>
      <c r="F10" s="43" t="s">
        <v>14</v>
      </c>
      <c r="G10" s="43" t="s">
        <v>15</v>
      </c>
    </row>
    <row r="11" spans="1:7" ht="19.5" customHeight="1">
      <c r="A11" s="43"/>
      <c r="B11" s="4" t="s">
        <v>16</v>
      </c>
      <c r="C11" s="4" t="s">
        <v>17</v>
      </c>
      <c r="D11" s="43"/>
      <c r="E11" s="43"/>
      <c r="F11" s="43"/>
      <c r="G11" s="43"/>
    </row>
    <row r="12" spans="1:7" ht="19.5" customHeight="1">
      <c r="A12" s="43"/>
      <c r="B12" s="43"/>
      <c r="C12" s="43"/>
      <c r="D12" s="4"/>
      <c r="E12" s="4"/>
      <c r="F12" s="4"/>
      <c r="G12" s="4"/>
    </row>
    <row r="13" spans="1:7" ht="19.5" customHeight="1">
      <c r="A13" s="43"/>
      <c r="B13" s="43" t="s">
        <v>18</v>
      </c>
      <c r="C13" s="43"/>
      <c r="D13" s="4"/>
      <c r="E13" s="4"/>
      <c r="F13" s="4"/>
      <c r="G13" s="4" t="s">
        <v>18</v>
      </c>
    </row>
    <row r="14" spans="1:7" ht="19.5" customHeight="1">
      <c r="A14" s="4" t="s">
        <v>19</v>
      </c>
      <c r="B14" s="5">
        <v>1187.499999999909</v>
      </c>
      <c r="C14" s="5">
        <v>283.0599999999805</v>
      </c>
      <c r="D14" s="6">
        <v>0.23836631578947554</v>
      </c>
      <c r="E14" s="6">
        <v>0.972746767561339</v>
      </c>
      <c r="F14" s="5">
        <v>1220.769926562648</v>
      </c>
      <c r="G14" s="4"/>
    </row>
    <row r="15" spans="1:7" ht="19.5" customHeight="1">
      <c r="A15" s="4" t="s">
        <v>20</v>
      </c>
      <c r="B15" s="5">
        <v>1168.3000000001812</v>
      </c>
      <c r="C15" s="5">
        <v>285.0200000000285</v>
      </c>
      <c r="D15" s="6">
        <v>0.24396131130701387</v>
      </c>
      <c r="E15" s="6">
        <v>0.9715071705868827</v>
      </c>
      <c r="F15" s="5">
        <v>1202.5644641350582</v>
      </c>
      <c r="G15" s="4"/>
    </row>
    <row r="16" spans="1:7" ht="19.5" customHeight="1">
      <c r="A16" s="4" t="s">
        <v>21</v>
      </c>
      <c r="B16" s="5">
        <v>1157.0000000003574</v>
      </c>
      <c r="C16" s="5">
        <v>286.18999999995935</v>
      </c>
      <c r="D16" s="6">
        <v>0.24735522904051074</v>
      </c>
      <c r="E16" s="6">
        <v>0.970743583675505</v>
      </c>
      <c r="F16" s="5">
        <v>1191.8698402513608</v>
      </c>
      <c r="G16" s="4"/>
    </row>
    <row r="17" spans="1:7" ht="19.5" customHeight="1">
      <c r="A17" s="4" t="s">
        <v>22</v>
      </c>
      <c r="B17" s="5">
        <v>1151.2000000000398</v>
      </c>
      <c r="C17" s="5">
        <v>293.8600000000122</v>
      </c>
      <c r="D17" s="6">
        <v>0.25526407227241316</v>
      </c>
      <c r="E17" s="6">
        <v>0.968930500710052</v>
      </c>
      <c r="F17" s="5">
        <v>1188.1141105130007</v>
      </c>
      <c r="G17" s="4"/>
    </row>
    <row r="18" spans="1:7" ht="19.5" customHeight="1">
      <c r="A18" s="4" t="s">
        <v>23</v>
      </c>
      <c r="B18" s="5">
        <v>1156.9999999999482</v>
      </c>
      <c r="C18" s="5">
        <v>298.74000000001786</v>
      </c>
      <c r="D18" s="6">
        <v>0.25820224719103824</v>
      </c>
      <c r="E18" s="6">
        <v>0.9682450496467887</v>
      </c>
      <c r="F18" s="5">
        <v>1194.9454328963689</v>
      </c>
      <c r="G18" s="4"/>
    </row>
    <row r="19" spans="1:7" ht="19.5" customHeight="1">
      <c r="A19" s="4" t="s">
        <v>24</v>
      </c>
      <c r="B19" s="5">
        <v>1174.100000000135</v>
      </c>
      <c r="C19" s="5">
        <v>296.6800000000461</v>
      </c>
      <c r="D19" s="6">
        <v>0.2526871646367533</v>
      </c>
      <c r="E19" s="6">
        <v>0.9695263950424013</v>
      </c>
      <c r="F19" s="5">
        <v>1211.0036467328841</v>
      </c>
      <c r="G19" s="4"/>
    </row>
    <row r="20" spans="1:7" ht="19.5" customHeight="1">
      <c r="A20" s="4" t="s">
        <v>25</v>
      </c>
      <c r="B20" s="5">
        <v>1410.0999999999203</v>
      </c>
      <c r="C20" s="5">
        <v>360.3499999999542</v>
      </c>
      <c r="D20" s="6">
        <v>0.25554925182609356</v>
      </c>
      <c r="E20" s="6">
        <v>0.968864251005742</v>
      </c>
      <c r="F20" s="5">
        <v>1455.415450137775</v>
      </c>
      <c r="G20" s="4"/>
    </row>
    <row r="21" spans="1:7" ht="19.5" customHeight="1">
      <c r="A21" s="4" t="s">
        <v>26</v>
      </c>
      <c r="B21" s="5">
        <v>1894.3000000001803</v>
      </c>
      <c r="C21" s="5">
        <v>584.5299999999838</v>
      </c>
      <c r="D21" s="6">
        <v>0.30857308768406705</v>
      </c>
      <c r="E21" s="6">
        <v>0.9555421353627669</v>
      </c>
      <c r="F21" s="5">
        <v>1982.4348188277627</v>
      </c>
      <c r="G21" s="4"/>
    </row>
    <row r="22" spans="1:7" ht="19.5" customHeight="1">
      <c r="A22" s="4" t="s">
        <v>27</v>
      </c>
      <c r="B22" s="5">
        <v>2423.999999999728</v>
      </c>
      <c r="C22" s="5">
        <v>748.2200000001342</v>
      </c>
      <c r="D22" s="6">
        <v>0.30867161716180613</v>
      </c>
      <c r="E22" s="6">
        <v>0.9555156061111686</v>
      </c>
      <c r="F22" s="5">
        <v>2536.850245560207</v>
      </c>
      <c r="G22" s="4"/>
    </row>
    <row r="23" spans="1:7" ht="19.5" customHeight="1">
      <c r="A23" s="4" t="s">
        <v>28</v>
      </c>
      <c r="B23" s="5">
        <v>2822.499999999991</v>
      </c>
      <c r="C23" s="5">
        <v>820.6300000000084</v>
      </c>
      <c r="D23" s="6">
        <v>0.29074579273693923</v>
      </c>
      <c r="E23" s="6">
        <v>0.9602373425327926</v>
      </c>
      <c r="F23" s="5">
        <v>2939.377459071897</v>
      </c>
      <c r="G23" s="4"/>
    </row>
    <row r="24" spans="1:7" ht="19.5" customHeight="1">
      <c r="A24" s="4" t="s">
        <v>29</v>
      </c>
      <c r="B24" s="5">
        <v>3035.199999999827</v>
      </c>
      <c r="C24" s="5">
        <v>809.1399999999851</v>
      </c>
      <c r="D24" s="6">
        <v>0.2665853979968474</v>
      </c>
      <c r="E24" s="6">
        <v>0.9662544869154315</v>
      </c>
      <c r="F24" s="5">
        <v>3141.2014547938384</v>
      </c>
      <c r="G24" s="4"/>
    </row>
    <row r="25" spans="1:7" ht="19.5" customHeight="1">
      <c r="A25" s="4" t="s">
        <v>30</v>
      </c>
      <c r="B25" s="5">
        <v>3141.50000000011</v>
      </c>
      <c r="C25" s="5">
        <v>824.7199999999424</v>
      </c>
      <c r="D25" s="6">
        <v>0.2625242718446327</v>
      </c>
      <c r="E25" s="6">
        <v>0.9672251998544124</v>
      </c>
      <c r="F25" s="5">
        <v>3247.9509430409503</v>
      </c>
      <c r="G25" s="4"/>
    </row>
    <row r="26" spans="1:7" ht="19.5" customHeight="1">
      <c r="A26" s="4" t="s">
        <v>31</v>
      </c>
      <c r="B26" s="5">
        <v>3137.6000000005433</v>
      </c>
      <c r="C26" s="5">
        <v>766.7699999999826</v>
      </c>
      <c r="D26" s="6">
        <v>0.2443810555838379</v>
      </c>
      <c r="E26" s="6">
        <v>0.971413208162689</v>
      </c>
      <c r="F26" s="5">
        <v>3229.933434748057</v>
      </c>
      <c r="G26" s="4"/>
    </row>
    <row r="27" spans="1:7" ht="19.5" customHeight="1">
      <c r="A27" s="4" t="s">
        <v>32</v>
      </c>
      <c r="B27" s="5">
        <v>3169.8000000000093</v>
      </c>
      <c r="C27" s="5">
        <v>789.3499999999875</v>
      </c>
      <c r="D27" s="6">
        <v>0.24902202031673457</v>
      </c>
      <c r="E27" s="6">
        <v>0.9703653825489142</v>
      </c>
      <c r="F27" s="5">
        <v>3266.604577003473</v>
      </c>
      <c r="G27" s="4"/>
    </row>
    <row r="28" spans="1:7" ht="19.5" customHeight="1">
      <c r="A28" s="4" t="s">
        <v>33</v>
      </c>
      <c r="B28" s="5">
        <v>3169.8000000000093</v>
      </c>
      <c r="C28" s="5">
        <v>789.3499999999875</v>
      </c>
      <c r="D28" s="6">
        <v>0.24902202031673457</v>
      </c>
      <c r="E28" s="6">
        <v>0.9703653825489142</v>
      </c>
      <c r="F28" s="5">
        <v>3266.604577003473</v>
      </c>
      <c r="G28" s="4"/>
    </row>
    <row r="29" spans="1:7" ht="19.5" customHeight="1">
      <c r="A29" s="4" t="s">
        <v>34</v>
      </c>
      <c r="B29" s="5">
        <v>3186.7000000001553</v>
      </c>
      <c r="C29" s="5">
        <v>811.0099999999875</v>
      </c>
      <c r="D29" s="6">
        <v>0.25449838390810176</v>
      </c>
      <c r="E29" s="6">
        <v>0.9691080778912169</v>
      </c>
      <c r="F29" s="5">
        <v>3288.2813307411775</v>
      </c>
      <c r="G29" s="4"/>
    </row>
    <row r="30" spans="1:7" ht="19.5" customHeight="1">
      <c r="A30" s="4" t="s">
        <v>35</v>
      </c>
      <c r="B30" s="5">
        <v>3038.799999999719</v>
      </c>
      <c r="C30" s="5">
        <v>737.7400000000165</v>
      </c>
      <c r="D30" s="6">
        <v>0.24277346320918938</v>
      </c>
      <c r="E30" s="6">
        <v>0.9717723495720706</v>
      </c>
      <c r="F30" s="5">
        <v>3127.0698341415914</v>
      </c>
      <c r="G30" s="4"/>
    </row>
    <row r="31" spans="1:7" ht="19.5" customHeight="1">
      <c r="A31" s="4" t="s">
        <v>36</v>
      </c>
      <c r="B31" s="5">
        <v>2667.4000000002025</v>
      </c>
      <c r="C31" s="5">
        <v>615.5099999999976</v>
      </c>
      <c r="D31" s="6">
        <v>0.23075279298191156</v>
      </c>
      <c r="E31" s="6">
        <v>0.97439470489519</v>
      </c>
      <c r="F31" s="5">
        <v>2737.4943506975637</v>
      </c>
      <c r="G31" s="4"/>
    </row>
    <row r="32" spans="1:7" ht="19.5" customHeight="1">
      <c r="A32" s="4" t="s">
        <v>37</v>
      </c>
      <c r="B32" s="5">
        <v>2240.7000000000153</v>
      </c>
      <c r="C32" s="5">
        <v>511.43999999991365</v>
      </c>
      <c r="D32" s="6">
        <v>0.2282501004150088</v>
      </c>
      <c r="E32" s="6">
        <v>0.9749265107424618</v>
      </c>
      <c r="F32" s="5">
        <v>2298.3270793340057</v>
      </c>
      <c r="G32" s="4"/>
    </row>
    <row r="33" spans="1:7" ht="19.5" customHeight="1">
      <c r="A33" s="4" t="s">
        <v>38</v>
      </c>
      <c r="B33" s="5">
        <v>1959.799999999973</v>
      </c>
      <c r="C33" s="5">
        <v>425.41999999999973</v>
      </c>
      <c r="D33" s="6">
        <v>0.21707317073171017</v>
      </c>
      <c r="E33" s="6">
        <v>0.9772408544147555</v>
      </c>
      <c r="F33" s="5">
        <v>2005.4421498512227</v>
      </c>
      <c r="G33" s="4"/>
    </row>
    <row r="34" spans="1:7" ht="19.5" customHeight="1">
      <c r="A34" s="4" t="s">
        <v>39</v>
      </c>
      <c r="B34" s="5">
        <v>1719.4999999997435</v>
      </c>
      <c r="C34" s="5">
        <v>364.110000000008</v>
      </c>
      <c r="D34" s="6">
        <v>0.21175341669093473</v>
      </c>
      <c r="E34" s="6">
        <v>0.9783071029044382</v>
      </c>
      <c r="F34" s="5">
        <v>1757.6280442969507</v>
      </c>
      <c r="G34" s="4"/>
    </row>
    <row r="35" spans="1:7" ht="19.5" customHeight="1">
      <c r="A35" s="4" t="s">
        <v>40</v>
      </c>
      <c r="B35" s="5">
        <v>1527.7000000003227</v>
      </c>
      <c r="C35" s="5">
        <v>308.6499999999802</v>
      </c>
      <c r="D35" s="6">
        <v>0.20203574000125352</v>
      </c>
      <c r="E35" s="6">
        <v>0.9801950635218297</v>
      </c>
      <c r="F35" s="5">
        <v>1558.5673269066608</v>
      </c>
      <c r="G35" s="4"/>
    </row>
    <row r="36" spans="1:7" ht="19.5" customHeight="1">
      <c r="A36" s="4" t="s">
        <v>41</v>
      </c>
      <c r="B36" s="5">
        <v>1416.500000000201</v>
      </c>
      <c r="C36" s="5">
        <v>293.94999999997253</v>
      </c>
      <c r="D36" s="6">
        <v>0.20751853159190314</v>
      </c>
      <c r="E36" s="6">
        <v>0.979139416548866</v>
      </c>
      <c r="F36" s="5">
        <v>1446.6785588030789</v>
      </c>
      <c r="G36" s="4"/>
    </row>
    <row r="37" spans="1:7" ht="19.5" customHeight="1">
      <c r="A37" s="4" t="s">
        <v>42</v>
      </c>
      <c r="B37" s="5">
        <v>1309.800000000132</v>
      </c>
      <c r="C37" s="5">
        <v>275.1699999999346</v>
      </c>
      <c r="D37" s="6">
        <v>0.2100855092379805</v>
      </c>
      <c r="E37" s="6">
        <v>0.9786366622504349</v>
      </c>
      <c r="F37" s="5">
        <v>1338.3925316962548</v>
      </c>
      <c r="G37" s="4"/>
    </row>
    <row r="38" spans="1:7" ht="19.5" customHeight="1">
      <c r="A38" s="4" t="s">
        <v>43</v>
      </c>
      <c r="B38" s="7">
        <v>50266.80000000137</v>
      </c>
      <c r="C38" s="8">
        <v>12579.60999999982</v>
      </c>
      <c r="D38" s="6">
        <v>5.935651964472891</v>
      </c>
      <c r="E38" s="6">
        <v>0.1661322934234046</v>
      </c>
      <c r="F38" s="9">
        <v>302570.91480637935</v>
      </c>
      <c r="G38" s="4"/>
    </row>
    <row r="39" spans="1:6" ht="19.5" customHeight="1">
      <c r="A39" s="10"/>
      <c r="F39" s="11">
        <f>MAX(F15:F37)</f>
        <v>3288.2813307411775</v>
      </c>
    </row>
    <row r="40" ht="19.5" customHeight="1"/>
    <row r="41" spans="1:7" ht="19.5" customHeight="1">
      <c r="A41" s="43" t="s">
        <v>44</v>
      </c>
      <c r="B41" s="43" t="s">
        <v>45</v>
      </c>
      <c r="C41" s="43"/>
      <c r="D41" s="43" t="s">
        <v>46</v>
      </c>
      <c r="E41" s="43"/>
      <c r="F41" s="43"/>
      <c r="G41" s="43" t="s">
        <v>47</v>
      </c>
    </row>
    <row r="42" spans="1:7" ht="19.5" customHeight="1">
      <c r="A42" s="43"/>
      <c r="B42" s="4" t="s">
        <v>48</v>
      </c>
      <c r="C42" s="4" t="s">
        <v>49</v>
      </c>
      <c r="D42" s="4" t="s">
        <v>48</v>
      </c>
      <c r="E42" s="4" t="s">
        <v>49</v>
      </c>
      <c r="F42" s="4" t="s">
        <v>50</v>
      </c>
      <c r="G42" s="43"/>
    </row>
    <row r="43" spans="1:7" ht="19.5" customHeight="1">
      <c r="A43" s="12" t="s">
        <v>51</v>
      </c>
      <c r="B43" s="5">
        <v>10299.500000000673</v>
      </c>
      <c r="C43" s="5">
        <v>2688.4299999999826</v>
      </c>
      <c r="D43" s="5">
        <v>1287.4375000000841</v>
      </c>
      <c r="E43" s="5">
        <v>336.0537499999978</v>
      </c>
      <c r="F43" s="5">
        <v>1330.8897112571071</v>
      </c>
      <c r="G43" s="6">
        <v>0.9673510052038949</v>
      </c>
    </row>
    <row r="44" spans="1:7" ht="19.5" customHeight="1">
      <c r="A44" s="12" t="s">
        <v>52</v>
      </c>
      <c r="B44" s="5">
        <v>24087.100000000377</v>
      </c>
      <c r="C44" s="5">
        <v>6359.190000000016</v>
      </c>
      <c r="D44" s="5">
        <v>3010.887500000047</v>
      </c>
      <c r="E44" s="5">
        <v>794.898750000002</v>
      </c>
      <c r="F44" s="5">
        <v>3114.6005027453843</v>
      </c>
      <c r="G44" s="6">
        <v>0.9667010254914173</v>
      </c>
    </row>
    <row r="45" spans="1:7" ht="19.5" customHeight="1">
      <c r="A45" s="12" t="s">
        <v>53</v>
      </c>
      <c r="B45" s="5">
        <v>15880.200000000308</v>
      </c>
      <c r="C45" s="5">
        <v>3531.9899999998224</v>
      </c>
      <c r="D45" s="5">
        <v>1985.0250000000385</v>
      </c>
      <c r="E45" s="5">
        <v>441.4987499999778</v>
      </c>
      <c r="F45" s="5">
        <v>2033.699984465916</v>
      </c>
      <c r="G45" s="6">
        <v>0.9760657988702004</v>
      </c>
    </row>
    <row r="46" spans="1:7" ht="19.5" customHeight="1">
      <c r="A46" s="12" t="s">
        <v>54</v>
      </c>
      <c r="B46" s="5">
        <v>50266.80000000137</v>
      </c>
      <c r="C46" s="5">
        <v>12579.60999999982</v>
      </c>
      <c r="D46" s="5">
        <v>2094.450000000057</v>
      </c>
      <c r="E46" s="5">
        <v>524.1504166666592</v>
      </c>
      <c r="F46" s="5">
        <v>2159.7300661561353</v>
      </c>
      <c r="G46" s="6">
        <v>0.9697739698219495</v>
      </c>
    </row>
    <row r="47" spans="1:7" ht="19.5" customHeight="1">
      <c r="A47" s="44" t="s">
        <v>55</v>
      </c>
      <c r="B47" s="44"/>
      <c r="C47" s="44"/>
      <c r="D47" s="44"/>
      <c r="E47" s="44"/>
      <c r="F47" s="44"/>
      <c r="G47" s="13">
        <v>0.6567960125447456</v>
      </c>
    </row>
    <row r="48" ht="19.5" customHeight="1"/>
    <row r="49" spans="1:7" ht="19.5" customHeight="1">
      <c r="A49" s="45" t="s">
        <v>56</v>
      </c>
      <c r="B49" s="45"/>
      <c r="C49" s="45"/>
      <c r="D49" s="45"/>
      <c r="E49" s="45"/>
      <c r="F49" s="14"/>
      <c r="G49" s="14"/>
    </row>
    <row r="50" spans="3:6" ht="19.5" customHeight="1">
      <c r="C50" s="15"/>
      <c r="F50" s="15"/>
    </row>
    <row r="51" ht="19.5" customHeight="1"/>
  </sheetData>
  <sheetProtection/>
  <mergeCells count="26">
    <mergeCell ref="A1:C1"/>
    <mergeCell ref="D1:G1"/>
    <mergeCell ref="A2:C2"/>
    <mergeCell ref="D2:G2"/>
    <mergeCell ref="A3:C3"/>
    <mergeCell ref="D3:G3"/>
    <mergeCell ref="F10:F11"/>
    <mergeCell ref="G10:G11"/>
    <mergeCell ref="B12:C12"/>
    <mergeCell ref="B13:C13"/>
    <mergeCell ref="A4:C4"/>
    <mergeCell ref="D4:G4"/>
    <mergeCell ref="A5:C5"/>
    <mergeCell ref="D5:G5"/>
    <mergeCell ref="A7:G8"/>
    <mergeCell ref="A9:G9"/>
    <mergeCell ref="A49:E49"/>
    <mergeCell ref="A10:A13"/>
    <mergeCell ref="B10:C10"/>
    <mergeCell ref="D10:D11"/>
    <mergeCell ref="E10:E11"/>
    <mergeCell ref="A41:A42"/>
    <mergeCell ref="B41:C41"/>
    <mergeCell ref="D41:F41"/>
    <mergeCell ref="G41:G42"/>
    <mergeCell ref="A47:F4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zoomScalePageLayoutView="0" workbookViewId="0" topLeftCell="A19">
      <selection activeCell="K41" sqref="K41"/>
    </sheetView>
  </sheetViews>
  <sheetFormatPr defaultColWidth="9.140625" defaultRowHeight="15"/>
  <cols>
    <col min="1" max="1" width="14.7109375" style="16" customWidth="1"/>
    <col min="2" max="2" width="15.28125" style="16" customWidth="1"/>
    <col min="3" max="3" width="15.57421875" style="16" customWidth="1"/>
    <col min="4" max="4" width="14.00390625" style="16" customWidth="1"/>
    <col min="5" max="5" width="14.7109375" style="16" customWidth="1"/>
    <col min="6" max="6" width="13.140625" style="16" customWidth="1"/>
    <col min="7" max="7" width="12.8515625" style="16" customWidth="1"/>
    <col min="8" max="237" width="9.140625" style="16" customWidth="1"/>
    <col min="238" max="238" width="14.7109375" style="16" customWidth="1"/>
    <col min="239" max="239" width="15.28125" style="16" customWidth="1"/>
    <col min="240" max="240" width="15.57421875" style="16" customWidth="1"/>
    <col min="241" max="241" width="14.00390625" style="16" customWidth="1"/>
    <col min="242" max="242" width="14.7109375" style="16" customWidth="1"/>
    <col min="243" max="243" width="13.140625" style="16" customWidth="1"/>
    <col min="244" max="244" width="12.8515625" style="16" customWidth="1"/>
    <col min="245" max="16384" width="9.140625" style="16" customWidth="1"/>
  </cols>
  <sheetData>
    <row r="1" spans="1:7" ht="19.5" customHeight="1">
      <c r="A1" s="59" t="s">
        <v>0</v>
      </c>
      <c r="B1" s="59"/>
      <c r="C1" s="59"/>
      <c r="D1" s="60" t="s">
        <v>57</v>
      </c>
      <c r="E1" s="60"/>
      <c r="F1" s="60"/>
      <c r="G1" s="60"/>
    </row>
    <row r="2" spans="1:7" ht="19.5" customHeight="1">
      <c r="A2" s="56" t="s">
        <v>2</v>
      </c>
      <c r="B2" s="56"/>
      <c r="C2" s="56"/>
      <c r="D2" s="56" t="s">
        <v>58</v>
      </c>
      <c r="E2" s="56"/>
      <c r="F2" s="56"/>
      <c r="G2" s="56"/>
    </row>
    <row r="3" spans="1:7" ht="19.5" customHeight="1">
      <c r="A3" s="56" t="s">
        <v>4</v>
      </c>
      <c r="B3" s="56"/>
      <c r="C3" s="56"/>
      <c r="D3" s="56" t="s">
        <v>59</v>
      </c>
      <c r="E3" s="56"/>
      <c r="F3" s="56"/>
      <c r="G3" s="56"/>
    </row>
    <row r="4" spans="1:7" ht="19.5" customHeight="1">
      <c r="A4" s="56" t="s">
        <v>60</v>
      </c>
      <c r="B4" s="56"/>
      <c r="C4" s="56"/>
      <c r="D4" s="56" t="s">
        <v>61</v>
      </c>
      <c r="E4" s="56"/>
      <c r="F4" s="56"/>
      <c r="G4" s="56"/>
    </row>
    <row r="5" spans="1:7" ht="19.5" customHeight="1">
      <c r="A5" s="56"/>
      <c r="B5" s="56"/>
      <c r="C5" s="56"/>
      <c r="D5" s="17"/>
      <c r="E5" s="17"/>
      <c r="F5" s="17"/>
      <c r="G5" s="17"/>
    </row>
    <row r="6" spans="1:7" ht="19.5" customHeight="1">
      <c r="A6" s="18" t="s">
        <v>62</v>
      </c>
      <c r="B6" s="18"/>
      <c r="C6" s="18"/>
      <c r="D6" s="18"/>
      <c r="E6" s="18"/>
      <c r="F6" s="19"/>
      <c r="G6" s="20"/>
    </row>
    <row r="7" spans="1:7" ht="19.5" customHeight="1">
      <c r="A7" s="57" t="s">
        <v>8</v>
      </c>
      <c r="B7" s="57"/>
      <c r="C7" s="57"/>
      <c r="D7" s="57"/>
      <c r="E7" s="57"/>
      <c r="F7" s="57"/>
      <c r="G7" s="57"/>
    </row>
    <row r="8" spans="1:7" ht="28.5" customHeight="1">
      <c r="A8" s="57"/>
      <c r="B8" s="57"/>
      <c r="C8" s="57"/>
      <c r="D8" s="57"/>
      <c r="E8" s="57"/>
      <c r="F8" s="57"/>
      <c r="G8" s="57"/>
    </row>
    <row r="9" spans="1:7" ht="19.5" customHeight="1">
      <c r="A9" s="58" t="s">
        <v>9</v>
      </c>
      <c r="B9" s="58"/>
      <c r="C9" s="58"/>
      <c r="D9" s="58"/>
      <c r="E9" s="58"/>
      <c r="F9" s="58"/>
      <c r="G9" s="58"/>
    </row>
    <row r="10" spans="1:7" ht="19.5" customHeight="1">
      <c r="A10" s="55" t="s">
        <v>10</v>
      </c>
      <c r="B10" s="55" t="s">
        <v>11</v>
      </c>
      <c r="C10" s="55"/>
      <c r="D10" s="55" t="s">
        <v>12</v>
      </c>
      <c r="E10" s="55" t="s">
        <v>13</v>
      </c>
      <c r="F10" s="55" t="s">
        <v>14</v>
      </c>
      <c r="G10" s="55" t="s">
        <v>15</v>
      </c>
    </row>
    <row r="11" spans="1:7" ht="19.5" customHeight="1">
      <c r="A11" s="55"/>
      <c r="B11" s="21" t="s">
        <v>16</v>
      </c>
      <c r="C11" s="21" t="s">
        <v>17</v>
      </c>
      <c r="D11" s="55"/>
      <c r="E11" s="55"/>
      <c r="F11" s="55"/>
      <c r="G11" s="55"/>
    </row>
    <row r="12" spans="1:7" ht="19.5" customHeight="1">
      <c r="A12" s="55"/>
      <c r="B12" s="55"/>
      <c r="C12" s="55"/>
      <c r="D12" s="21"/>
      <c r="E12" s="21"/>
      <c r="F12" s="21"/>
      <c r="G12" s="21"/>
    </row>
    <row r="13" spans="1:7" ht="19.5" customHeight="1">
      <c r="A13" s="55"/>
      <c r="B13" s="55" t="s">
        <v>18</v>
      </c>
      <c r="C13" s="55"/>
      <c r="D13" s="21"/>
      <c r="E13" s="21"/>
      <c r="F13" s="21"/>
      <c r="G13" s="21" t="s">
        <v>18</v>
      </c>
    </row>
    <row r="14" spans="1:7" ht="19.5" customHeight="1">
      <c r="A14" s="21" t="s">
        <v>19</v>
      </c>
      <c r="B14" s="22">
        <f>'[1]15610634'!D16+'[1]15610580 '!D16+'[1]15610655'!D16+'[1]15610694'!D16+'[1]15610393'!D16+'[1]15610574'!D16+'[1]15610705'!D16+'[1]15618144'!D16+'[1]15610691'!D16+'[1]15610579'!D16</f>
        <v>950.5999999995993</v>
      </c>
      <c r="C14" s="22">
        <f>'[1]15610634'!F16+'[1]15610580 '!F16+'[1]15610655'!F16+'[1]15610694'!F16+'[1]15610393'!G16+'[1]15610574'!G16+'[1]15610705'!G16+'[1]15618144'!G16+'[1]15610691'!G16+'[1]15610579'!G16</f>
        <v>464.27999999963845</v>
      </c>
      <c r="D14" s="23">
        <f aca="true" t="shared" si="0" ref="D14:D37">C14/B14</f>
        <v>0.4884073216913888</v>
      </c>
      <c r="E14" s="23">
        <f aca="true" t="shared" si="1" ref="E14:E38">COS(ATAN(D14))</f>
        <v>0.8985550333643932</v>
      </c>
      <c r="F14" s="22">
        <f aca="true" t="shared" si="2" ref="F14:F38">B14/E14</f>
        <v>1057.9207335140486</v>
      </c>
      <c r="G14" s="21"/>
    </row>
    <row r="15" spans="1:7" ht="19.5" customHeight="1">
      <c r="A15" s="21" t="s">
        <v>20</v>
      </c>
      <c r="B15" s="22">
        <f>'[1]15610634'!D17+'[1]15610580 '!D17+'[1]15610655'!D17+'[1]15610694'!D17+'[1]15610393'!D17+'[1]15610574'!D17+'[1]15610705'!D17+'[1]15618144'!D17+'[1]15610691'!D17+'[1]15610579'!D17</f>
        <v>1196.0000000002537</v>
      </c>
      <c r="C15" s="22">
        <f>'[1]15610634'!F17+'[1]15610580 '!F17+'[1]15610655'!F17+'[1]15610694'!F17+'[1]15610393'!G17+'[1]15610574'!G17+'[1]15610705'!G17+'[1]15618144'!G17+'[1]15610691'!G17+'[1]15610579'!G17</f>
        <v>451.7999999997528</v>
      </c>
      <c r="D15" s="23">
        <f t="shared" si="0"/>
        <v>0.3777591973241279</v>
      </c>
      <c r="E15" s="23">
        <f t="shared" si="1"/>
        <v>0.9354778398378951</v>
      </c>
      <c r="F15" s="22">
        <f t="shared" si="2"/>
        <v>1278.4910011417303</v>
      </c>
      <c r="G15" s="21"/>
    </row>
    <row r="16" spans="1:7" ht="19.5" customHeight="1">
      <c r="A16" s="21" t="s">
        <v>21</v>
      </c>
      <c r="B16" s="22">
        <f>'[1]15610634'!D18+'[1]15610580 '!D18+'[1]15610655'!D18+'[1]15610694'!D18+'[1]15610393'!D18+'[1]15610574'!D18+'[1]15610705'!D18+'[1]15618144'!D18+'[1]15610691'!D18+'[1]15610579'!D18</f>
        <v>1188.2000000004155</v>
      </c>
      <c r="C16" s="22">
        <f>'[1]15610634'!F18+'[1]15610580 '!F18+'[1]15610655'!F18+'[1]15610694'!F18+'[1]15610393'!G18+'[1]15610574'!G18+'[1]15610705'!G18+'[1]15618144'!G18+'[1]15610691'!G18+'[1]15610579'!G18</f>
        <v>455.86000000008653</v>
      </c>
      <c r="D16" s="23">
        <f t="shared" si="0"/>
        <v>0.3836559501766766</v>
      </c>
      <c r="E16" s="23">
        <f t="shared" si="1"/>
        <v>0.933645409643199</v>
      </c>
      <c r="F16" s="22">
        <f t="shared" si="2"/>
        <v>1272.6458971768488</v>
      </c>
      <c r="G16" s="21"/>
    </row>
    <row r="17" spans="1:7" ht="19.5" customHeight="1">
      <c r="A17" s="21" t="s">
        <v>22</v>
      </c>
      <c r="B17" s="22">
        <f>'[1]15610634'!D19+'[1]15610580 '!D19+'[1]15610655'!D19+'[1]15610694'!D19+'[1]15610393'!D19+'[1]15610574'!D19+'[1]15610705'!D19+'[1]15618144'!D19+'[1]15610691'!D19+'[1]15610579'!D19</f>
        <v>1154.3999999997368</v>
      </c>
      <c r="C17" s="22">
        <f>'[1]15610634'!F19+'[1]15610580 '!F19+'[1]15610655'!F19+'[1]15610694'!F19+'[1]15610393'!G19+'[1]15610574'!G19+'[1]15610705'!G19+'[1]15618144'!G19+'[1]15610691'!G19+'[1]15610579'!G19</f>
        <v>442.0000000002119</v>
      </c>
      <c r="D17" s="23">
        <f t="shared" si="0"/>
        <v>0.38288288288315375</v>
      </c>
      <c r="E17" s="23">
        <f t="shared" si="1"/>
        <v>0.9338866420536173</v>
      </c>
      <c r="F17" s="22">
        <f t="shared" si="2"/>
        <v>1236.1243303161618</v>
      </c>
      <c r="G17" s="21"/>
    </row>
    <row r="18" spans="1:7" ht="19.5" customHeight="1">
      <c r="A18" s="21" t="s">
        <v>23</v>
      </c>
      <c r="B18" s="22">
        <f>'[1]15610634'!D20+'[1]15610580 '!D20+'[1]15610655'!D20+'[1]15610694'!D20+'[1]15610393'!D20+'[1]15610574'!D20+'[1]15610705'!D20+'[1]15618144'!D20+'[1]15610691'!D20+'[1]15610579'!D20</f>
        <v>1140.2000000000498</v>
      </c>
      <c r="C18" s="22">
        <f>'[1]15610634'!F20+'[1]15610580 '!F20+'[1]15610655'!F20+'[1]15610694'!F20+'[1]15610393'!G20+'[1]15610574'!G20+'[1]15610705'!G20+'[1]15618144'!G20+'[1]15610691'!G20+'[1]15610579'!G20</f>
        <v>436.61000000032004</v>
      </c>
      <c r="D18" s="23">
        <f t="shared" si="0"/>
        <v>0.3829240484128231</v>
      </c>
      <c r="E18" s="23">
        <f t="shared" si="1"/>
        <v>0.9338738040781922</v>
      </c>
      <c r="F18" s="22">
        <f t="shared" si="2"/>
        <v>1220.935842745389</v>
      </c>
      <c r="G18" s="21"/>
    </row>
    <row r="19" spans="1:7" ht="19.5" customHeight="1">
      <c r="A19" s="21" t="s">
        <v>24</v>
      </c>
      <c r="B19" s="22">
        <f>'[1]15610634'!D21+'[1]15610580 '!D21+'[1]15610655'!D21+'[1]15610694'!D21+'[1]15610393'!D21+'[1]15610574'!D21+'[1]15610705'!D21+'[1]15618144'!D21+'[1]15610691'!D21+'[1]15610579'!D21</f>
        <v>1142.5000000001091</v>
      </c>
      <c r="C19" s="22">
        <f>'[1]15610634'!F21+'[1]15610580 '!F21+'[1]15610655'!F21+'[1]15610694'!F21+'[1]15610393'!G21+'[1]15610574'!G21+'[1]15610705'!G21+'[1]15618144'!G21+'[1]15610691'!G21+'[1]15610579'!G21</f>
        <v>438.1799999996929</v>
      </c>
      <c r="D19" s="23">
        <f t="shared" si="0"/>
        <v>0.38352735229728757</v>
      </c>
      <c r="E19" s="23">
        <f t="shared" si="1"/>
        <v>0.9336855588403458</v>
      </c>
      <c r="F19" s="22">
        <f t="shared" si="2"/>
        <v>1223.6453581001238</v>
      </c>
      <c r="G19" s="21"/>
    </row>
    <row r="20" spans="1:7" ht="19.5" customHeight="1">
      <c r="A20" s="21" t="s">
        <v>25</v>
      </c>
      <c r="B20" s="22">
        <f>'[1]15610634'!D22+'[1]15610580 '!D22+'[1]15610655'!D22+'[1]15610694'!D22+'[1]15610393'!D22+'[1]15610574'!D22+'[1]15610705'!D22+'[1]15618144'!D22+'[1]15610691'!D22+'[1]15610579'!D22</f>
        <v>1214.4999999994752</v>
      </c>
      <c r="C20" s="22">
        <f>'[1]15610634'!F22+'[1]15610580 '!F22+'[1]15610655'!F22+'[1]15610694'!F22+'[1]15610393'!G22+'[1]15610574'!G22+'[1]15610705'!G22+'[1]15618144'!G22+'[1]15610691'!G22+'[1]15610579'!G22</f>
        <v>465.4200000001879</v>
      </c>
      <c r="D20" s="23">
        <f t="shared" si="0"/>
        <v>0.3832194318652853</v>
      </c>
      <c r="E20" s="23">
        <f t="shared" si="1"/>
        <v>0.933781660181116</v>
      </c>
      <c r="F20" s="22">
        <f t="shared" si="2"/>
        <v>1300.625244410895</v>
      </c>
      <c r="G20" s="21"/>
    </row>
    <row r="21" spans="1:7" ht="19.5" customHeight="1">
      <c r="A21" s="21" t="s">
        <v>26</v>
      </c>
      <c r="B21" s="22">
        <f>'[1]15610634'!D23+'[1]15610580 '!D23+'[1]15610655'!D23+'[1]15610694'!D23+'[1]15610393'!D23+'[1]15610574'!D23+'[1]15610705'!D23+'[1]15618144'!D23+'[1]15610691'!D23+'[1]15610579'!D23</f>
        <v>1382.9999999998563</v>
      </c>
      <c r="C21" s="22">
        <f>'[1]15610634'!F23+'[1]15610580 '!F23+'[1]15610655'!F23+'[1]15610694'!F23+'[1]15610393'!G23+'[1]15610574'!G23+'[1]15610705'!G23+'[1]15618144'!G23+'[1]15610691'!G23+'[1]15610579'!G23</f>
        <v>503.96000000027925</v>
      </c>
      <c r="D21" s="23">
        <f t="shared" si="0"/>
        <v>0.364396240058085</v>
      </c>
      <c r="E21" s="23">
        <f t="shared" si="1"/>
        <v>0.9395639133402129</v>
      </c>
      <c r="F21" s="22">
        <f t="shared" si="2"/>
        <v>1471.9594700941614</v>
      </c>
      <c r="G21" s="21"/>
    </row>
    <row r="22" spans="1:7" ht="19.5" customHeight="1">
      <c r="A22" s="21" t="s">
        <v>27</v>
      </c>
      <c r="B22" s="22">
        <f>'[1]15610634'!D24+'[1]15610580 '!D24+'[1]15610655'!D24+'[1]15610694'!D24+'[1]15610393'!D24+'[1]15610574'!D24+'[1]15610705'!D24+'[1]15618144'!D24+'[1]15610691'!D24+'[1]15610579'!D24</f>
        <v>1587.699999999768</v>
      </c>
      <c r="C22" s="22">
        <f>'[1]15610634'!F24+'[1]15610580 '!F24+'[1]15610655'!F24+'[1]15610694'!F24+'[1]15610393'!G24+'[1]15610574'!G24+'[1]15610705'!G24+'[1]15618144'!G24+'[1]15610691'!G24+'[1]15610579'!G24</f>
        <v>586.5899999998817</v>
      </c>
      <c r="D22" s="23">
        <f t="shared" si="0"/>
        <v>0.3694589657995638</v>
      </c>
      <c r="E22" s="23">
        <f t="shared" si="1"/>
        <v>0.938026901997451</v>
      </c>
      <c r="F22" s="22">
        <f t="shared" si="2"/>
        <v>1692.5953793210958</v>
      </c>
      <c r="G22" s="21"/>
    </row>
    <row r="23" spans="1:7" ht="19.5" customHeight="1">
      <c r="A23" s="21" t="s">
        <v>28</v>
      </c>
      <c r="B23" s="22">
        <f>'[1]15610634'!D25+'[1]15610580 '!D25+'[1]15610655'!D25+'[1]15610694'!D25+'[1]15610393'!D25+'[1]15610574'!D25+'[1]15610705'!D25+'[1]15618144'!D25+'[1]15610691'!D25+'[1]15610579'!D25</f>
        <v>1867.800000000193</v>
      </c>
      <c r="C23" s="22">
        <f>'[1]15610634'!F25+'[1]15610580 '!F25+'[1]15610655'!F25+'[1]15610694'!F25+'[1]15610393'!G25+'[1]15610574'!G25+'[1]15610705'!G25+'[1]15618144'!G25+'[1]15610691'!G25+'[1]15610579'!G25</f>
        <v>665.879999999936</v>
      </c>
      <c r="D23" s="23">
        <f t="shared" si="0"/>
        <v>0.356504979119749</v>
      </c>
      <c r="E23" s="23">
        <f t="shared" si="1"/>
        <v>0.9419320714420342</v>
      </c>
      <c r="F23" s="22">
        <f t="shared" si="2"/>
        <v>1982.9455399482447</v>
      </c>
      <c r="G23" s="21"/>
    </row>
    <row r="24" spans="1:7" ht="19.5" customHeight="1">
      <c r="A24" s="21" t="s">
        <v>29</v>
      </c>
      <c r="B24" s="22">
        <f>'[1]15610634'!D26+'[1]15610580 '!D26+'[1]15610655'!D26+'[1]15610694'!D26+'[1]15610393'!D26+'[1]15610574'!D26+'[1]15610705'!D26+'[1]15618144'!D26+'[1]15610691'!D26+'[1]15610579'!D26</f>
        <v>2065.9000000002607</v>
      </c>
      <c r="C24" s="22">
        <f>'[1]15610634'!F26+'[1]15610580 '!F26+'[1]15610655'!F26+'[1]15610694'!F26+'[1]15610393'!G26+'[1]15610574'!G26+'[1]15610705'!G26+'[1]15618144'!G26+'[1]15610691'!G26+'[1]15610579'!G26</f>
        <v>732.9200000001379</v>
      </c>
      <c r="D24" s="23">
        <f t="shared" si="0"/>
        <v>0.3547703180212234</v>
      </c>
      <c r="E24" s="23">
        <f t="shared" si="1"/>
        <v>0.9424480573783461</v>
      </c>
      <c r="F24" s="22">
        <f t="shared" si="2"/>
        <v>2192.057147156816</v>
      </c>
      <c r="G24" s="21"/>
    </row>
    <row r="25" spans="1:7" ht="19.5" customHeight="1">
      <c r="A25" s="21" t="s">
        <v>30</v>
      </c>
      <c r="B25" s="22">
        <f>'[1]15610634'!D27+'[1]15610580 '!D27+'[1]15610655'!D27+'[1]15610694'!D27+'[1]15610393'!D27+'[1]15610574'!D27+'[1]15610705'!D27+'[1]15618144'!D27+'[1]15610691'!D27+'[1]15610579'!D27</f>
        <v>2143.499999999972</v>
      </c>
      <c r="C25" s="22">
        <f>'[1]15610634'!F27+'[1]15610580 '!F27+'[1]15610655'!F27+'[1]15610694'!F27+'[1]15610393'!G27+'[1]15610574'!G27+'[1]15610705'!G27+'[1]15618144'!G27+'[1]15610691'!G27+'[1]15610579'!G27</f>
        <v>761.0999999997489</v>
      </c>
      <c r="D25" s="23">
        <f t="shared" si="0"/>
        <v>0.3550734779565005</v>
      </c>
      <c r="E25" s="23">
        <f t="shared" si="1"/>
        <v>0.9423580009706488</v>
      </c>
      <c r="F25" s="22">
        <f t="shared" si="2"/>
        <v>2274.613255039084</v>
      </c>
      <c r="G25" s="21"/>
    </row>
    <row r="26" spans="1:7" ht="19.5" customHeight="1">
      <c r="A26" s="21" t="s">
        <v>31</v>
      </c>
      <c r="B26" s="22">
        <f>'[1]15610634'!D28+'[1]15610580 '!D28+'[1]15610655'!D28+'[1]15610694'!D28+'[1]15610393'!D28+'[1]15610574'!D28+'[1]15610705'!D28+'[1]15618144'!D28+'[1]15610691'!D28+'[1]15610579'!D28</f>
        <v>2160.599999999772</v>
      </c>
      <c r="C26" s="22">
        <f>'[1]15610634'!F28+'[1]15610580 '!F28+'[1]15610655'!F28+'[1]15610694'!F28+'[1]15610393'!G28+'[1]15610574'!G28+'[1]15610705'!G28+'[1]15618144'!G28+'[1]15610691'!G28+'[1]15610579'!G28</f>
        <v>772.7599999999484</v>
      </c>
      <c r="D26" s="23">
        <f t="shared" si="0"/>
        <v>0.35765990928447183</v>
      </c>
      <c r="E26" s="23">
        <f t="shared" si="1"/>
        <v>0.9415876067658508</v>
      </c>
      <c r="F26" s="22">
        <f t="shared" si="2"/>
        <v>2294.6351295138265</v>
      </c>
      <c r="G26" s="21"/>
    </row>
    <row r="27" spans="1:7" ht="19.5" customHeight="1">
      <c r="A27" s="21" t="s">
        <v>32</v>
      </c>
      <c r="B27" s="22">
        <f>'[1]15610634'!D29+'[1]15610580 '!D29+'[1]15610655'!D29+'[1]15610694'!D29+'[1]15610393'!D29+'[1]15610574'!D29+'[1]15610705'!D29+'[1]15618144'!D29+'[1]15610691'!D29+'[1]15610579'!D29</f>
        <v>2160.2999999997564</v>
      </c>
      <c r="C27" s="22">
        <f>'[1]15610634'!F29+'[1]15610580 '!F29+'[1]15610655'!F29+'[1]15610694'!F29+'[1]15610393'!G29+'[1]15610574'!G29+'[1]15610705'!G29+'[1]15618144'!G29+'[1]15610691'!G29+'[1]15610579'!G29</f>
        <v>776.5500000003158</v>
      </c>
      <c r="D27" s="23">
        <f t="shared" si="0"/>
        <v>0.3594639633386119</v>
      </c>
      <c r="E27" s="23">
        <f t="shared" si="1"/>
        <v>0.9410480681612853</v>
      </c>
      <c r="F27" s="22">
        <f t="shared" si="2"/>
        <v>2295.631937506411</v>
      </c>
      <c r="G27" s="21"/>
    </row>
    <row r="28" spans="1:7" ht="19.5" customHeight="1">
      <c r="A28" s="21" t="s">
        <v>33</v>
      </c>
      <c r="B28" s="22">
        <f>'[1]15610634'!D30+'[1]15610580 '!D30+'[1]15610655'!D30+'[1]15610694'!D30+'[1]15610393'!D30+'[1]15610574'!D30+'[1]15610705'!D30+'[1]15618144'!D30+'[1]15610691'!D30+'[1]15610579'!D30</f>
        <v>2160.2999999997564</v>
      </c>
      <c r="C28" s="22">
        <f>'[1]15610634'!F30+'[1]15610580 '!F30+'[1]15610655'!F30+'[1]15610694'!F30+'[1]15610393'!G30+'[1]15610574'!G30+'[1]15610705'!G30+'[1]15618144'!G30+'[1]15610691'!G30+'[1]15610579'!G30</f>
        <v>776.5500000003158</v>
      </c>
      <c r="D28" s="23">
        <f t="shared" si="0"/>
        <v>0.3594639633386119</v>
      </c>
      <c r="E28" s="23">
        <f t="shared" si="1"/>
        <v>0.9410480681612853</v>
      </c>
      <c r="F28" s="22">
        <f t="shared" si="2"/>
        <v>2295.631937506411</v>
      </c>
      <c r="G28" s="21"/>
    </row>
    <row r="29" spans="1:7" ht="19.5" customHeight="1">
      <c r="A29" s="21" t="s">
        <v>34</v>
      </c>
      <c r="B29" s="22">
        <f>'[1]15610634'!D31+'[1]15610580 '!D31+'[1]15610655'!D31+'[1]15610694'!D31+'[1]15610393'!D31+'[1]15610574'!D31+'[1]15610705'!D31+'[1]15618144'!D31+'[1]15610691'!D31+'[1]15610579'!D31</f>
        <v>2161.800000000153</v>
      </c>
      <c r="C29" s="22">
        <f>'[1]15610634'!F31+'[1]15610580 '!F31+'[1]15610655'!F31+'[1]15610694'!F31+'[1]15610393'!G31+'[1]15610574'!G31+'[1]15610705'!G31+'[1]15618144'!G31+'[1]15610691'!G31+'[1]15610579'!G31</f>
        <v>788.0099999998095</v>
      </c>
      <c r="D29" s="23">
        <f t="shared" si="0"/>
        <v>0.36451568137651663</v>
      </c>
      <c r="E29" s="23">
        <f t="shared" si="1"/>
        <v>0.9395278094834523</v>
      </c>
      <c r="F29" s="22">
        <f t="shared" si="2"/>
        <v>2300.943067548687</v>
      </c>
      <c r="G29" s="21"/>
    </row>
    <row r="30" spans="1:7" ht="19.5" customHeight="1">
      <c r="A30" s="21" t="s">
        <v>35</v>
      </c>
      <c r="B30" s="22">
        <f>'[1]15610634'!D32+'[1]15610580 '!D32+'[1]15610655'!D32+'[1]15610694'!D32+'[1]15610393'!D32+'[1]15610574'!D32+'[1]15610705'!D32+'[1]15618144'!D32+'[1]15610691'!D32+'[1]15610579'!D32</f>
        <v>2128.8000000001603</v>
      </c>
      <c r="C30" s="22">
        <f>'[1]15610634'!F32+'[1]15610580 '!F32+'[1]15610655'!F32+'[1]15610694'!F32+'[1]15610393'!G32+'[1]15610574'!G32+'[1]15610705'!G32+'[1]15618144'!G32+'[1]15610691'!G32+'[1]15610579'!G32</f>
        <v>770.2499999997883</v>
      </c>
      <c r="D30" s="23">
        <f t="shared" si="0"/>
        <v>0.36182356257033554</v>
      </c>
      <c r="E30" s="23">
        <f t="shared" si="1"/>
        <v>0.9403396959639283</v>
      </c>
      <c r="F30" s="22">
        <f t="shared" si="2"/>
        <v>2263.8627393241745</v>
      </c>
      <c r="G30" s="21"/>
    </row>
    <row r="31" spans="1:7" ht="19.5" customHeight="1">
      <c r="A31" s="21" t="s">
        <v>36</v>
      </c>
      <c r="B31" s="22">
        <f>'[1]15610634'!D33+'[1]15610580 '!D33+'[1]15610655'!D33+'[1]15610694'!D33+'[1]15610393'!D33+'[1]15610574'!D33+'[1]15610705'!D33+'[1]15618144'!D33+'[1]15610691'!D33+'[1]15610579'!D33</f>
        <v>2041.3000000000238</v>
      </c>
      <c r="C31" s="22">
        <f>'[1]15610634'!F33+'[1]15610580 '!F33+'[1]15610655'!F33+'[1]15610694'!F33+'[1]15610393'!G33+'[1]15610574'!G33+'[1]15610705'!G33+'[1]15618144'!G33+'[1]15610691'!G33+'[1]15610579'!G33</f>
        <v>727.8399999996168</v>
      </c>
      <c r="D31" s="23">
        <f t="shared" si="0"/>
        <v>0.3565570959680636</v>
      </c>
      <c r="E31" s="23">
        <f t="shared" si="1"/>
        <v>0.9419165431567652</v>
      </c>
      <c r="F31" s="22">
        <f t="shared" si="2"/>
        <v>2167.1771398756355</v>
      </c>
      <c r="G31" s="21"/>
    </row>
    <row r="32" spans="1:7" ht="19.5" customHeight="1">
      <c r="A32" s="21" t="s">
        <v>37</v>
      </c>
      <c r="B32" s="22">
        <f>'[1]15610634'!D34+'[1]15610580 '!D34+'[1]15610655'!D34+'[1]15610694'!D34+'[1]15610393'!D34+'[1]15610574'!D34+'[1]15610705'!D34+'[1]15618144'!D34+'[1]15610691'!D34+'[1]15610579'!D34</f>
        <v>1908.9000000000851</v>
      </c>
      <c r="C32" s="22">
        <f>'[1]15610634'!F34+'[1]15610580 '!F34+'[1]15610655'!F34+'[1]15610694'!F34+'[1]15610393'!G34+'[1]15610574'!G34+'[1]15610705'!G34+'[1]15618144'!G34+'[1]15610691'!G34+'[1]15610579'!G34</f>
        <v>681.3500000000715</v>
      </c>
      <c r="D32" s="23">
        <f t="shared" si="0"/>
        <v>0.3569333123788785</v>
      </c>
      <c r="E32" s="23">
        <f t="shared" si="1"/>
        <v>0.941804404437643</v>
      </c>
      <c r="F32" s="22">
        <f t="shared" si="2"/>
        <v>2026.8539741432837</v>
      </c>
      <c r="G32" s="21"/>
    </row>
    <row r="33" spans="1:7" ht="19.5" customHeight="1">
      <c r="A33" s="21" t="s">
        <v>38</v>
      </c>
      <c r="B33" s="22">
        <f>'[1]15610634'!D35+'[1]15610580 '!D35+'[1]15610655'!D35+'[1]15610694'!D35+'[1]15610393'!D35+'[1]15610574'!D35+'[1]15610705'!D35+'[1]15618144'!D35+'[1]15610691'!D35+'[1]15610579'!D35</f>
        <v>1797.7999999999156</v>
      </c>
      <c r="C33" s="22">
        <f>'[1]15610634'!F35+'[1]15610580 '!F35+'[1]15610655'!F35+'[1]15610694'!F35+'[1]15610393'!G35+'[1]15610574'!G35+'[1]15610705'!G35+'[1]15618144'!G35+'[1]15610691'!G35+'[1]15610579'!G35</f>
        <v>632.229999999862</v>
      </c>
      <c r="D33" s="23">
        <f t="shared" si="0"/>
        <v>0.3516687061964021</v>
      </c>
      <c r="E33" s="23">
        <f t="shared" si="1"/>
        <v>0.9433664721697104</v>
      </c>
      <c r="F33" s="22">
        <f t="shared" si="2"/>
        <v>1905.7281057117045</v>
      </c>
      <c r="G33" s="21"/>
    </row>
    <row r="34" spans="1:7" ht="19.5" customHeight="1">
      <c r="A34" s="21" t="s">
        <v>39</v>
      </c>
      <c r="B34" s="22">
        <f>'[1]15610634'!D36+'[1]15610580 '!D36+'[1]15610655'!D36+'[1]15610694'!D36+'[1]15610393'!D36+'[1]15610574'!D36+'[1]15610705'!D36+'[1]15618144'!D36+'[1]15610691'!D36+'[1]15610579'!D36</f>
        <v>1748.9999999996826</v>
      </c>
      <c r="C34" s="22">
        <f>'[1]15610634'!F36+'[1]15610580 '!F36+'[1]15610655'!F36+'[1]15610694'!F36+'[1]15610393'!G36+'[1]15610574'!G36+'[1]15610705'!G36+'[1]15618144'!G36+'[1]15610691'!G36+'[1]15610579'!G36</f>
        <v>610.5599999997708</v>
      </c>
      <c r="D34" s="23">
        <f t="shared" si="0"/>
        <v>0.3490909090908414</v>
      </c>
      <c r="E34" s="23">
        <f t="shared" si="1"/>
        <v>0.9441256668017844</v>
      </c>
      <c r="F34" s="22">
        <f t="shared" si="2"/>
        <v>1852.5076284859422</v>
      </c>
      <c r="G34" s="21"/>
    </row>
    <row r="35" spans="1:7" ht="19.5" customHeight="1">
      <c r="A35" s="21" t="s">
        <v>40</v>
      </c>
      <c r="B35" s="22">
        <f>'[1]15610634'!D37+'[1]15610580 '!D37+'[1]15610655'!D37+'[1]15610694'!D37+'[1]15610393'!D37+'[1]15610574'!D37+'[1]15610705'!D37+'[1]15618144'!D37+'[1]15610691'!D37+'[1]15610579'!D37</f>
        <v>1663.0999999998494</v>
      </c>
      <c r="C35" s="22">
        <f>'[1]15610634'!F37+'[1]15610580 '!F37+'[1]15610655'!F37+'[1]15610694'!F37+'[1]15610393'!G37+'[1]15610574'!G37+'[1]15610705'!G37+'[1]15618144'!G37+'[1]15610691'!G37+'[1]15610579'!G37</f>
        <v>584.9099999999794</v>
      </c>
      <c r="D35" s="23">
        <f t="shared" si="0"/>
        <v>0.35169863507908866</v>
      </c>
      <c r="E35" s="23">
        <f t="shared" si="1"/>
        <v>0.9433576357178302</v>
      </c>
      <c r="F35" s="22">
        <f t="shared" si="2"/>
        <v>1762.9581158097533</v>
      </c>
      <c r="G35" s="21"/>
    </row>
    <row r="36" spans="1:7" ht="19.5" customHeight="1">
      <c r="A36" s="21" t="s">
        <v>41</v>
      </c>
      <c r="B36" s="22">
        <f>'[1]15610634'!D38+'[1]15610580 '!D38+'[1]15610655'!D38+'[1]15610694'!D38+'[1]15610393'!D38+'[1]15610574'!D38+'[1]15610705'!D38+'[1]15618144'!D38+'[1]15610691'!D38+'[1]15610579'!D38</f>
        <v>1516.9000000001006</v>
      </c>
      <c r="C36" s="22">
        <f>'[1]15610634'!F38+'[1]15610580 '!F38+'[1]15610655'!F38+'[1]15610694'!F38+'[1]15610393'!G38+'[1]15610574'!G38+'[1]15610705'!G38+'[1]15618144'!G38+'[1]15610691'!G38+'[1]15610579'!G38</f>
        <v>521.0200000001464</v>
      </c>
      <c r="D36" s="23">
        <f t="shared" si="0"/>
        <v>0.34347682774086086</v>
      </c>
      <c r="E36" s="23">
        <f t="shared" si="1"/>
        <v>0.9457659961231197</v>
      </c>
      <c r="F36" s="22">
        <f t="shared" si="2"/>
        <v>1603.8851113469623</v>
      </c>
      <c r="G36" s="21"/>
    </row>
    <row r="37" spans="1:7" ht="19.5" customHeight="1">
      <c r="A37" s="21" t="s">
        <v>42</v>
      </c>
      <c r="B37" s="22">
        <f>'[1]15610634'!D39+'[1]15610580 '!D39+'[1]15610655'!D39+'[1]15610694'!D39+'[1]15610393'!D39+'[1]15610574'!D39+'[1]15610705'!D39+'[1]15618144'!D39+'[1]15610691'!D39+'[1]15610579'!D39</f>
        <v>1362.8999999998541</v>
      </c>
      <c r="C37" s="22">
        <f>'[1]15610634'!F39+'[1]15610580 '!F39+'[1]15610655'!F39+'[1]15610694'!F39+'[1]15610393'!G39+'[1]15610574'!G39+'[1]15610705'!G39+'[1]15618144'!G39+'[1]15610691'!G39+'[1]15610579'!G39</f>
        <v>469.9999999999136</v>
      </c>
      <c r="D37" s="23">
        <f t="shared" si="0"/>
        <v>0.3448528872257421</v>
      </c>
      <c r="E37" s="23">
        <f t="shared" si="1"/>
        <v>0.9453656100489799</v>
      </c>
      <c r="F37" s="22">
        <f t="shared" si="2"/>
        <v>1441.664458186967</v>
      </c>
      <c r="G37" s="21"/>
    </row>
    <row r="38" spans="1:7" ht="19.5" customHeight="1">
      <c r="A38" s="21" t="s">
        <v>43</v>
      </c>
      <c r="B38" s="24">
        <f>SUM(B14:B37)</f>
        <v>39845.99999999879</v>
      </c>
      <c r="C38" s="25">
        <f>SUM(C14:C37)</f>
        <v>14516.629999999412</v>
      </c>
      <c r="D38" s="23">
        <f>SUM(D14:D37)</f>
        <v>8.83978561919429</v>
      </c>
      <c r="E38" s="23">
        <f t="shared" si="1"/>
        <v>0.11240794578621227</v>
      </c>
      <c r="F38" s="26">
        <f t="shared" si="2"/>
        <v>354476.72067401325</v>
      </c>
      <c r="G38" s="21"/>
    </row>
    <row r="39" spans="1:6" ht="19.5" customHeight="1">
      <c r="A39" s="27"/>
      <c r="F39" s="28">
        <f>MAX(F15:F37)</f>
        <v>2300.943067548687</v>
      </c>
    </row>
    <row r="40" ht="19.5" customHeight="1"/>
    <row r="41" spans="1:7" ht="19.5" customHeight="1">
      <c r="A41" s="55" t="s">
        <v>44</v>
      </c>
      <c r="B41" s="55" t="s">
        <v>45</v>
      </c>
      <c r="C41" s="55"/>
      <c r="D41" s="55" t="s">
        <v>46</v>
      </c>
      <c r="E41" s="55"/>
      <c r="F41" s="55"/>
      <c r="G41" s="55" t="s">
        <v>47</v>
      </c>
    </row>
    <row r="42" spans="1:7" ht="19.5" customHeight="1">
      <c r="A42" s="55"/>
      <c r="B42" s="21" t="s">
        <v>48</v>
      </c>
      <c r="C42" s="21" t="s">
        <v>49</v>
      </c>
      <c r="D42" s="21" t="s">
        <v>48</v>
      </c>
      <c r="E42" s="21" t="s">
        <v>49</v>
      </c>
      <c r="F42" s="21" t="s">
        <v>50</v>
      </c>
      <c r="G42" s="55"/>
    </row>
    <row r="43" spans="1:7" ht="19.5" customHeight="1">
      <c r="A43" s="29" t="s">
        <v>51</v>
      </c>
      <c r="B43" s="22">
        <f>SUM(B14:B21)</f>
        <v>9369.399999999496</v>
      </c>
      <c r="C43" s="22">
        <f>SUM(C14:C21)</f>
        <v>3658.1100000001697</v>
      </c>
      <c r="D43" s="22">
        <f aca="true" t="shared" si="3" ref="D43:E45">B43/8</f>
        <v>1171.174999999937</v>
      </c>
      <c r="E43" s="22">
        <f t="shared" si="3"/>
        <v>457.2637500000212</v>
      </c>
      <c r="F43" s="22">
        <f>SUM(F14:F21)/8</f>
        <v>1257.7934846874198</v>
      </c>
      <c r="G43" s="23">
        <f>D43/F43</f>
        <v>0.9311345735671315</v>
      </c>
    </row>
    <row r="44" spans="1:7" ht="19.5" customHeight="1">
      <c r="A44" s="29" t="s">
        <v>52</v>
      </c>
      <c r="B44" s="22">
        <f>SUM(B22:B29)</f>
        <v>16307.89999999963</v>
      </c>
      <c r="C44" s="22">
        <f>SUM(C22:C29)</f>
        <v>5860.360000000093</v>
      </c>
      <c r="D44" s="22">
        <f t="shared" si="3"/>
        <v>2038.4874999999538</v>
      </c>
      <c r="E44" s="22">
        <f t="shared" si="3"/>
        <v>732.5450000000117</v>
      </c>
      <c r="F44" s="22">
        <f>SUM(F22:F29)/8</f>
        <v>2166.131674192572</v>
      </c>
      <c r="G44" s="23">
        <f>D44/F44</f>
        <v>0.94107275392656</v>
      </c>
    </row>
    <row r="45" spans="1:7" ht="19.5" customHeight="1">
      <c r="A45" s="29" t="s">
        <v>53</v>
      </c>
      <c r="B45" s="22">
        <f>SUM(B30:B37)</f>
        <v>14168.699999999671</v>
      </c>
      <c r="C45" s="22">
        <f>SUM(C30:C37)</f>
        <v>4998.1599999991495</v>
      </c>
      <c r="D45" s="22">
        <f t="shared" si="3"/>
        <v>1771.087499999959</v>
      </c>
      <c r="E45" s="22">
        <f t="shared" si="3"/>
        <v>624.7699999998937</v>
      </c>
      <c r="F45" s="22">
        <f>SUM(F30:F37)/8</f>
        <v>1878.0796591105532</v>
      </c>
      <c r="G45" s="23">
        <f>D45/F45</f>
        <v>0.9430310857201526</v>
      </c>
    </row>
    <row r="46" spans="1:7" ht="19.5" customHeight="1">
      <c r="A46" s="29" t="s">
        <v>54</v>
      </c>
      <c r="B46" s="22">
        <f>SUM(B14:B37)</f>
        <v>39845.99999999879</v>
      </c>
      <c r="C46" s="22">
        <f>SUM(C14:C37)</f>
        <v>14516.629999999412</v>
      </c>
      <c r="D46" s="22">
        <f>B46/24</f>
        <v>1660.2499999999498</v>
      </c>
      <c r="E46" s="22">
        <f>C46/24</f>
        <v>604.8595833333088</v>
      </c>
      <c r="F46" s="22">
        <f>SUM(F14:F37)/24</f>
        <v>1767.3349393301817</v>
      </c>
      <c r="G46" s="23">
        <f>D46/F46</f>
        <v>0.9394088030813124</v>
      </c>
    </row>
    <row r="47" spans="1:7" ht="19.5" customHeight="1">
      <c r="A47" s="53" t="s">
        <v>55</v>
      </c>
      <c r="B47" s="53"/>
      <c r="C47" s="53"/>
      <c r="D47" s="53"/>
      <c r="E47" s="53"/>
      <c r="F47" s="53"/>
      <c r="G47" s="30">
        <f>F46/MAX(F14:F37)</f>
        <v>0.7680915552652133</v>
      </c>
    </row>
    <row r="48" ht="19.5" customHeight="1"/>
    <row r="49" spans="1:14" ht="19.5" customHeight="1">
      <c r="A49" s="54" t="s">
        <v>56</v>
      </c>
      <c r="B49" s="54"/>
      <c r="C49" s="54"/>
      <c r="D49" s="54"/>
      <c r="E49" s="54"/>
      <c r="F49" s="31"/>
      <c r="G49" s="31"/>
      <c r="N49" s="32"/>
    </row>
    <row r="50" spans="3:6" ht="19.5" customHeight="1">
      <c r="C50" s="32"/>
      <c r="F50" s="32"/>
    </row>
    <row r="51" ht="19.5" customHeight="1"/>
    <row r="52" ht="30" customHeight="1"/>
    <row r="67" ht="12.75" customHeight="1"/>
    <row r="69" ht="12.75" customHeight="1"/>
  </sheetData>
  <sheetProtection/>
  <mergeCells count="25">
    <mergeCell ref="A1:C1"/>
    <mergeCell ref="D1:G1"/>
    <mergeCell ref="A2:C2"/>
    <mergeCell ref="D2:G2"/>
    <mergeCell ref="A3:C3"/>
    <mergeCell ref="D3:G3"/>
    <mergeCell ref="A4:C4"/>
    <mergeCell ref="D4:G4"/>
    <mergeCell ref="A5:C5"/>
    <mergeCell ref="A7:G8"/>
    <mergeCell ref="A9:G9"/>
    <mergeCell ref="A47:F47"/>
    <mergeCell ref="A49:E49"/>
    <mergeCell ref="G10:G11"/>
    <mergeCell ref="B12:C12"/>
    <mergeCell ref="B13:C13"/>
    <mergeCell ref="A41:A42"/>
    <mergeCell ref="B41:C41"/>
    <mergeCell ref="D41:F41"/>
    <mergeCell ref="G41:G42"/>
    <mergeCell ref="A10:A13"/>
    <mergeCell ref="B10:C10"/>
    <mergeCell ref="D10:D11"/>
    <mergeCell ref="E10:E11"/>
    <mergeCell ref="F10:F11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B16" sqref="B16"/>
    </sheetView>
  </sheetViews>
  <sheetFormatPr defaultColWidth="9.140625" defaultRowHeight="15"/>
  <cols>
    <col min="1" max="1" width="14.7109375" style="3" customWidth="1"/>
    <col min="2" max="2" width="15.28125" style="3" customWidth="1"/>
    <col min="3" max="3" width="15.57421875" style="3" customWidth="1"/>
    <col min="4" max="4" width="14.00390625" style="3" customWidth="1"/>
    <col min="5" max="5" width="14.7109375" style="3" customWidth="1"/>
    <col min="6" max="6" width="13.140625" style="3" customWidth="1"/>
    <col min="7" max="7" width="12.8515625" style="3" customWidth="1"/>
    <col min="8" max="247" width="9.140625" style="3" customWidth="1"/>
    <col min="248" max="248" width="14.7109375" style="3" customWidth="1"/>
    <col min="249" max="249" width="15.28125" style="3" customWidth="1"/>
    <col min="250" max="250" width="15.57421875" style="3" customWidth="1"/>
    <col min="251" max="251" width="14.00390625" style="3" customWidth="1"/>
    <col min="252" max="252" width="14.7109375" style="3" customWidth="1"/>
    <col min="253" max="253" width="13.140625" style="3" customWidth="1"/>
    <col min="254" max="254" width="12.8515625" style="3" customWidth="1"/>
    <col min="255" max="16384" width="9.140625" style="3" customWidth="1"/>
  </cols>
  <sheetData>
    <row r="1" spans="1:9" s="35" customFormat="1" ht="19.5" customHeight="1">
      <c r="A1" s="63" t="s">
        <v>0</v>
      </c>
      <c r="B1" s="63"/>
      <c r="C1" s="63"/>
      <c r="D1" s="64" t="s">
        <v>63</v>
      </c>
      <c r="E1" s="64"/>
      <c r="F1" s="64"/>
      <c r="G1" s="64"/>
      <c r="H1" s="33"/>
      <c r="I1" s="34"/>
    </row>
    <row r="2" spans="1:9" s="35" customFormat="1" ht="19.5" customHeight="1">
      <c r="A2" s="65" t="s">
        <v>2</v>
      </c>
      <c r="B2" s="65"/>
      <c r="C2" s="65"/>
      <c r="D2" s="66" t="s">
        <v>58</v>
      </c>
      <c r="E2" s="66"/>
      <c r="F2" s="66"/>
      <c r="G2" s="66"/>
      <c r="H2" s="36"/>
      <c r="I2" s="37"/>
    </row>
    <row r="3" spans="1:9" s="35" customFormat="1" ht="19.5" customHeight="1">
      <c r="A3" s="67" t="s">
        <v>4</v>
      </c>
      <c r="B3" s="67"/>
      <c r="C3" s="67"/>
      <c r="D3" s="63" t="s">
        <v>64</v>
      </c>
      <c r="E3" s="63"/>
      <c r="F3" s="63"/>
      <c r="G3" s="63"/>
      <c r="H3" s="38"/>
      <c r="I3" s="34"/>
    </row>
    <row r="4" spans="1:9" s="35" customFormat="1" ht="19.5" customHeight="1">
      <c r="A4" s="61" t="s">
        <v>6</v>
      </c>
      <c r="B4" s="61"/>
      <c r="C4" s="61"/>
      <c r="D4" s="61" t="s">
        <v>65</v>
      </c>
      <c r="E4" s="61"/>
      <c r="F4" s="61"/>
      <c r="G4" s="61"/>
      <c r="H4" s="33"/>
      <c r="I4" s="34"/>
    </row>
    <row r="5" spans="1:9" s="35" customFormat="1" ht="19.5" customHeight="1">
      <c r="A5" s="61"/>
      <c r="B5" s="61"/>
      <c r="C5" s="61"/>
      <c r="D5" s="39"/>
      <c r="E5" s="39"/>
      <c r="F5" s="39"/>
      <c r="G5" s="40"/>
      <c r="H5" s="33"/>
      <c r="I5" s="34"/>
    </row>
    <row r="6" spans="1:9" s="35" customFormat="1" ht="19.5" customHeight="1">
      <c r="A6" s="62" t="s">
        <v>62</v>
      </c>
      <c r="B6" s="62"/>
      <c r="C6" s="62"/>
      <c r="D6" s="41"/>
      <c r="E6" s="41"/>
      <c r="F6" s="37"/>
      <c r="H6" s="34"/>
      <c r="I6" s="34"/>
    </row>
    <row r="7" spans="1:7" ht="19.5" customHeight="1">
      <c r="A7" s="48" t="s">
        <v>8</v>
      </c>
      <c r="B7" s="48"/>
      <c r="C7" s="48"/>
      <c r="D7" s="48"/>
      <c r="E7" s="48"/>
      <c r="F7" s="48"/>
      <c r="G7" s="48"/>
    </row>
    <row r="8" spans="1:7" ht="29.25" customHeight="1">
      <c r="A8" s="48"/>
      <c r="B8" s="48"/>
      <c r="C8" s="48"/>
      <c r="D8" s="48"/>
      <c r="E8" s="48"/>
      <c r="F8" s="48"/>
      <c r="G8" s="48"/>
    </row>
    <row r="9" spans="1:7" ht="19.5" customHeight="1">
      <c r="A9" s="49" t="s">
        <v>9</v>
      </c>
      <c r="B9" s="49"/>
      <c r="C9" s="49"/>
      <c r="D9" s="49"/>
      <c r="E9" s="49"/>
      <c r="F9" s="49"/>
      <c r="G9" s="49"/>
    </row>
    <row r="10" spans="1:7" ht="24" customHeight="1">
      <c r="A10" s="43" t="s">
        <v>10</v>
      </c>
      <c r="B10" s="43" t="s">
        <v>11</v>
      </c>
      <c r="C10" s="43"/>
      <c r="D10" s="43" t="s">
        <v>12</v>
      </c>
      <c r="E10" s="43" t="s">
        <v>13</v>
      </c>
      <c r="F10" s="43" t="s">
        <v>14</v>
      </c>
      <c r="G10" s="43" t="s">
        <v>15</v>
      </c>
    </row>
    <row r="11" spans="1:7" ht="19.5" customHeight="1">
      <c r="A11" s="43"/>
      <c r="B11" s="4" t="s">
        <v>16</v>
      </c>
      <c r="C11" s="4" t="s">
        <v>17</v>
      </c>
      <c r="D11" s="43"/>
      <c r="E11" s="43"/>
      <c r="F11" s="43"/>
      <c r="G11" s="43"/>
    </row>
    <row r="12" spans="1:7" ht="19.5" customHeight="1">
      <c r="A12" s="43"/>
      <c r="B12" s="43"/>
      <c r="C12" s="43"/>
      <c r="D12" s="4"/>
      <c r="E12" s="4"/>
      <c r="F12" s="4"/>
      <c r="G12" s="4"/>
    </row>
    <row r="13" spans="1:7" ht="19.5" customHeight="1">
      <c r="A13" s="43"/>
      <c r="B13" s="43" t="s">
        <v>18</v>
      </c>
      <c r="C13" s="43"/>
      <c r="D13" s="4"/>
      <c r="E13" s="4"/>
      <c r="F13" s="4"/>
      <c r="G13" s="4" t="s">
        <v>18</v>
      </c>
    </row>
    <row r="14" spans="1:7" ht="19.5" customHeight="1">
      <c r="A14" s="4" t="s">
        <v>19</v>
      </c>
      <c r="B14" s="5">
        <v>430.99999999994907</v>
      </c>
      <c r="C14" s="5">
        <v>241.3600000000315</v>
      </c>
      <c r="D14" s="6">
        <v>0.5600000000001393</v>
      </c>
      <c r="E14" s="6">
        <v>0.8725060159496683</v>
      </c>
      <c r="F14" s="5">
        <v>493.97940199968997</v>
      </c>
      <c r="G14" s="4"/>
    </row>
    <row r="15" spans="1:7" ht="19.5" customHeight="1">
      <c r="A15" s="4" t="s">
        <v>20</v>
      </c>
      <c r="B15" s="5">
        <v>430.0000000000182</v>
      </c>
      <c r="C15" s="5">
        <v>241.0200000000259</v>
      </c>
      <c r="D15" s="6">
        <v>0.5605116279070133</v>
      </c>
      <c r="E15" s="6">
        <v>0.8723156874763786</v>
      </c>
      <c r="F15" s="5">
        <v>492.94080821131877</v>
      </c>
      <c r="G15" s="4"/>
    </row>
    <row r="16" spans="1:7" ht="19.5" customHeight="1">
      <c r="A16" s="4" t="s">
        <v>21</v>
      </c>
      <c r="B16" s="5">
        <v>429.8999999999978</v>
      </c>
      <c r="C16" s="5">
        <v>241.9999999999618</v>
      </c>
      <c r="D16" s="6">
        <v>0.562921609676583</v>
      </c>
      <c r="E16" s="6">
        <v>0.871418503181132</v>
      </c>
      <c r="F16" s="5">
        <v>493.33356869361694</v>
      </c>
      <c r="G16" s="4"/>
    </row>
    <row r="17" spans="1:7" ht="19.5" customHeight="1">
      <c r="A17" s="4" t="s">
        <v>22</v>
      </c>
      <c r="B17" s="5">
        <v>429.0999999999258</v>
      </c>
      <c r="C17" s="5">
        <v>242.65000000000327</v>
      </c>
      <c r="D17" s="6">
        <v>0.5654859007225478</v>
      </c>
      <c r="E17" s="6">
        <v>0.8704626996349579</v>
      </c>
      <c r="F17" s="5">
        <v>492.95621762986</v>
      </c>
      <c r="G17" s="4"/>
    </row>
    <row r="18" spans="1:7" ht="19.5" customHeight="1">
      <c r="A18" s="4" t="s">
        <v>23</v>
      </c>
      <c r="B18" s="5">
        <v>428.90000000006694</v>
      </c>
      <c r="C18" s="5">
        <v>243.17000000000917</v>
      </c>
      <c r="D18" s="6">
        <v>0.5669619958031504</v>
      </c>
      <c r="E18" s="6">
        <v>0.869911967077096</v>
      </c>
      <c r="F18" s="5">
        <v>493.03839495526296</v>
      </c>
      <c r="G18" s="4"/>
    </row>
    <row r="19" spans="1:7" ht="19.5" customHeight="1">
      <c r="A19" s="4" t="s">
        <v>24</v>
      </c>
      <c r="B19" s="5">
        <v>429.60000000002765</v>
      </c>
      <c r="C19" s="5">
        <v>243.67000000002008</v>
      </c>
      <c r="D19" s="6">
        <v>0.5672020484171425</v>
      </c>
      <c r="E19" s="6">
        <v>0.86982236643283</v>
      </c>
      <c r="F19" s="5">
        <v>493.8939449922762</v>
      </c>
      <c r="G19" s="4"/>
    </row>
    <row r="20" spans="1:7" ht="19.5" customHeight="1">
      <c r="A20" s="4" t="s">
        <v>25</v>
      </c>
      <c r="B20" s="5">
        <v>432.4999999999818</v>
      </c>
      <c r="C20" s="5">
        <v>248.50000000001273</v>
      </c>
      <c r="D20" s="6">
        <v>0.5745664739884929</v>
      </c>
      <c r="E20" s="6">
        <v>0.867068692485153</v>
      </c>
      <c r="F20" s="5">
        <v>498.80707693455054</v>
      </c>
      <c r="G20" s="4"/>
    </row>
    <row r="21" spans="1:7" ht="19.5" customHeight="1">
      <c r="A21" s="4" t="s">
        <v>26</v>
      </c>
      <c r="B21" s="5">
        <v>436.09999999998763</v>
      </c>
      <c r="C21" s="5">
        <v>257.76999999998225</v>
      </c>
      <c r="D21" s="6">
        <v>0.5910800275166007</v>
      </c>
      <c r="E21" s="6">
        <v>0.8608620715155403</v>
      </c>
      <c r="F21" s="5">
        <v>506.585217806422</v>
      </c>
      <c r="G21" s="4"/>
    </row>
    <row r="22" spans="1:7" ht="19.5" customHeight="1">
      <c r="A22" s="4" t="s">
        <v>27</v>
      </c>
      <c r="B22" s="5">
        <v>446.2000000000444</v>
      </c>
      <c r="C22" s="5">
        <v>268.57999999997446</v>
      </c>
      <c r="D22" s="6">
        <v>0.6019273868219358</v>
      </c>
      <c r="E22" s="6">
        <v>0.8567635448424759</v>
      </c>
      <c r="F22" s="5">
        <v>520.7971355528234</v>
      </c>
      <c r="G22" s="4"/>
    </row>
    <row r="23" spans="1:7" ht="19.5" customHeight="1">
      <c r="A23" s="4" t="s">
        <v>28</v>
      </c>
      <c r="B23" s="5">
        <v>461.09999999998763</v>
      </c>
      <c r="C23" s="5">
        <v>272.2099999999955</v>
      </c>
      <c r="D23" s="6">
        <v>0.5903491650401275</v>
      </c>
      <c r="E23" s="6">
        <v>0.8611376355775008</v>
      </c>
      <c r="F23" s="5">
        <v>535.4544743486473</v>
      </c>
      <c r="G23" s="4"/>
    </row>
    <row r="24" spans="1:7" ht="19.5" customHeight="1">
      <c r="A24" s="4" t="s">
        <v>29</v>
      </c>
      <c r="B24" s="5">
        <v>466.8999999999869</v>
      </c>
      <c r="C24" s="5">
        <v>268.82000000000517</v>
      </c>
      <c r="D24" s="6">
        <v>0.5757549796530579</v>
      </c>
      <c r="E24" s="6">
        <v>0.8666234297365325</v>
      </c>
      <c r="F24" s="5">
        <v>538.7576471846971</v>
      </c>
      <c r="G24" s="4"/>
    </row>
    <row r="25" spans="1:7" ht="19.5" customHeight="1">
      <c r="A25" s="4" t="s">
        <v>30</v>
      </c>
      <c r="B25" s="5">
        <v>468.8000000000102</v>
      </c>
      <c r="C25" s="5">
        <v>264.7299999999632</v>
      </c>
      <c r="D25" s="6">
        <v>0.5646970989760184</v>
      </c>
      <c r="E25" s="6">
        <v>0.8707568417588464</v>
      </c>
      <c r="F25" s="5">
        <v>538.3822182241813</v>
      </c>
      <c r="G25" s="4"/>
    </row>
    <row r="26" spans="1:7" ht="19.5" customHeight="1">
      <c r="A26" s="4" t="s">
        <v>31</v>
      </c>
      <c r="B26" s="5">
        <v>468.6999999999898</v>
      </c>
      <c r="C26" s="5">
        <v>262.8099999999904</v>
      </c>
      <c r="D26" s="6">
        <v>0.5607211435886411</v>
      </c>
      <c r="E26" s="6">
        <v>0.8722377322656181</v>
      </c>
      <c r="F26" s="5">
        <v>537.3535019891332</v>
      </c>
      <c r="G26" s="4"/>
    </row>
    <row r="27" spans="1:7" ht="19.5" customHeight="1">
      <c r="A27" s="4" t="s">
        <v>32</v>
      </c>
      <c r="B27" s="5">
        <v>468.1999999999789</v>
      </c>
      <c r="C27" s="5">
        <v>261.9699999999739</v>
      </c>
      <c r="D27" s="6">
        <v>0.5595258436565265</v>
      </c>
      <c r="E27" s="6">
        <v>0.8726823607394596</v>
      </c>
      <c r="F27" s="5">
        <v>536.5067761920315</v>
      </c>
      <c r="G27" s="4"/>
    </row>
    <row r="28" spans="1:7" ht="19.5" customHeight="1">
      <c r="A28" s="4" t="s">
        <v>33</v>
      </c>
      <c r="B28" s="5">
        <v>468.1999999999789</v>
      </c>
      <c r="C28" s="5">
        <v>261.9699999999739</v>
      </c>
      <c r="D28" s="6">
        <v>0.5595258436565265</v>
      </c>
      <c r="E28" s="6">
        <v>0.8726823607394596</v>
      </c>
      <c r="F28" s="5">
        <v>536.5067761920315</v>
      </c>
      <c r="G28" s="4"/>
    </row>
    <row r="29" spans="1:7" ht="19.5" customHeight="1">
      <c r="A29" s="4" t="s">
        <v>34</v>
      </c>
      <c r="B29" s="5">
        <v>466.90000000007785</v>
      </c>
      <c r="C29" s="5">
        <v>264.01999999998225</v>
      </c>
      <c r="D29" s="6">
        <v>0.5654744056541834</v>
      </c>
      <c r="E29" s="6">
        <v>0.8704669869226921</v>
      </c>
      <c r="F29" s="5">
        <v>536.3787564772335</v>
      </c>
      <c r="G29" s="4"/>
    </row>
    <row r="30" spans="1:7" ht="19.5" customHeight="1">
      <c r="A30" s="4" t="s">
        <v>35</v>
      </c>
      <c r="B30" s="5">
        <v>464.00000000003274</v>
      </c>
      <c r="C30" s="5">
        <v>260.1900000000114</v>
      </c>
      <c r="D30" s="6">
        <v>0.5607543103448126</v>
      </c>
      <c r="E30" s="6">
        <v>0.8722253910435396</v>
      </c>
      <c r="F30" s="5">
        <v>531.9725896134464</v>
      </c>
      <c r="G30" s="4"/>
    </row>
    <row r="31" spans="1:7" ht="19.5" customHeight="1">
      <c r="A31" s="4" t="s">
        <v>36</v>
      </c>
      <c r="B31" s="5">
        <v>457.39999999996144</v>
      </c>
      <c r="C31" s="5">
        <v>261.68000000002394</v>
      </c>
      <c r="D31" s="6">
        <v>0.5721031919546261</v>
      </c>
      <c r="E31" s="6">
        <v>0.8679907867847206</v>
      </c>
      <c r="F31" s="5">
        <v>526.9641187025709</v>
      </c>
      <c r="G31" s="4"/>
    </row>
    <row r="32" spans="1:7" ht="19.5" customHeight="1">
      <c r="A32" s="4" t="s">
        <v>37</v>
      </c>
      <c r="B32" s="5">
        <v>454.3999999999869</v>
      </c>
      <c r="C32" s="5">
        <v>262.59000000000015</v>
      </c>
      <c r="D32" s="6">
        <v>0.5778829225352282</v>
      </c>
      <c r="E32" s="6">
        <v>0.8658256357818575</v>
      </c>
      <c r="F32" s="5">
        <v>524.8169853386876</v>
      </c>
      <c r="G32" s="4"/>
    </row>
    <row r="33" spans="1:7" ht="19.5" customHeight="1">
      <c r="A33" s="4" t="s">
        <v>38</v>
      </c>
      <c r="B33" s="5">
        <v>452.39999999994325</v>
      </c>
      <c r="C33" s="5">
        <v>264.06999999999243</v>
      </c>
      <c r="D33" s="6">
        <v>0.5837091069850255</v>
      </c>
      <c r="E33" s="6">
        <v>0.8636376197576991</v>
      </c>
      <c r="F33" s="5">
        <v>523.8308170582795</v>
      </c>
      <c r="G33" s="4"/>
    </row>
    <row r="34" spans="1:7" ht="19.5" customHeight="1">
      <c r="A34" s="4" t="s">
        <v>39</v>
      </c>
      <c r="B34" s="5">
        <v>451.299999999992</v>
      </c>
      <c r="C34" s="5">
        <v>263.4099999999762</v>
      </c>
      <c r="D34" s="6">
        <v>0.583669399512477</v>
      </c>
      <c r="E34" s="6">
        <v>0.8636525497594462</v>
      </c>
      <c r="F34" s="5">
        <v>522.5481012308629</v>
      </c>
      <c r="G34" s="4"/>
    </row>
    <row r="35" spans="1:7" ht="19.5" customHeight="1">
      <c r="A35" s="4" t="s">
        <v>40</v>
      </c>
      <c r="B35" s="5">
        <v>444.70000000001164</v>
      </c>
      <c r="C35" s="5">
        <v>261.2799999999879</v>
      </c>
      <c r="D35" s="6">
        <v>0.5875421632560852</v>
      </c>
      <c r="E35" s="6">
        <v>0.8621952689456609</v>
      </c>
      <c r="F35" s="5">
        <v>515.7764325752041</v>
      </c>
      <c r="G35" s="4"/>
    </row>
    <row r="36" spans="1:7" ht="19.5" customHeight="1">
      <c r="A36" s="4" t="s">
        <v>41</v>
      </c>
      <c r="B36" s="5">
        <v>438.40000000000146</v>
      </c>
      <c r="C36" s="5">
        <v>256.7800000000261</v>
      </c>
      <c r="D36" s="6">
        <v>0.5857208029197657</v>
      </c>
      <c r="E36" s="6">
        <v>0.8628809086371293</v>
      </c>
      <c r="F36" s="5">
        <v>508.0654764890198</v>
      </c>
      <c r="G36" s="4"/>
    </row>
    <row r="37" spans="1:7" ht="19.5" customHeight="1">
      <c r="A37" s="4" t="s">
        <v>42</v>
      </c>
      <c r="B37" s="5">
        <v>443.8000000000102</v>
      </c>
      <c r="C37" s="5">
        <v>247.74999999999636</v>
      </c>
      <c r="D37" s="6">
        <v>0.5582469580892083</v>
      </c>
      <c r="E37" s="6">
        <v>0.8731577820036854</v>
      </c>
      <c r="F37" s="5">
        <v>508.27010781670725</v>
      </c>
      <c r="G37" s="4"/>
    </row>
    <row r="38" spans="1:7" ht="19.5" customHeight="1">
      <c r="A38" s="4" t="s">
        <v>43</v>
      </c>
      <c r="B38" s="7">
        <v>10768.499999999949</v>
      </c>
      <c r="C38" s="8">
        <v>6162.99999999992</v>
      </c>
      <c r="D38" s="6">
        <v>13.736334406675917</v>
      </c>
      <c r="E38" s="6">
        <v>0.07260747768161846</v>
      </c>
      <c r="F38" s="9">
        <v>148311.17047226854</v>
      </c>
      <c r="G38" s="4"/>
    </row>
    <row r="39" spans="1:6" ht="19.5" customHeight="1">
      <c r="A39" s="10"/>
      <c r="F39" s="28">
        <f>MAX(F15:F37)</f>
        <v>538.7576471846971</v>
      </c>
    </row>
    <row r="40" ht="19.5" customHeight="1"/>
    <row r="41" spans="1:7" ht="19.5" customHeight="1">
      <c r="A41" s="43" t="s">
        <v>44</v>
      </c>
      <c r="B41" s="43" t="s">
        <v>45</v>
      </c>
      <c r="C41" s="43"/>
      <c r="D41" s="43" t="s">
        <v>46</v>
      </c>
      <c r="E41" s="43"/>
      <c r="F41" s="43"/>
      <c r="G41" s="43" t="s">
        <v>47</v>
      </c>
    </row>
    <row r="42" spans="1:7" ht="19.5" customHeight="1">
      <c r="A42" s="43"/>
      <c r="B42" s="4" t="s">
        <v>48</v>
      </c>
      <c r="C42" s="4" t="s">
        <v>49</v>
      </c>
      <c r="D42" s="4" t="s">
        <v>48</v>
      </c>
      <c r="E42" s="4" t="s">
        <v>49</v>
      </c>
      <c r="F42" s="4" t="s">
        <v>50</v>
      </c>
      <c r="G42" s="43"/>
    </row>
    <row r="43" spans="1:7" ht="19.5" customHeight="1">
      <c r="A43" s="12" t="s">
        <v>51</v>
      </c>
      <c r="B43" s="5">
        <v>3447.099999999955</v>
      </c>
      <c r="C43" s="5">
        <v>1960.1400000000467</v>
      </c>
      <c r="D43" s="5">
        <v>430.88749999999436</v>
      </c>
      <c r="E43" s="5">
        <v>245.01750000000584</v>
      </c>
      <c r="F43" s="5">
        <v>495.69182890287465</v>
      </c>
      <c r="G43" s="6">
        <v>0.8692648836953534</v>
      </c>
    </row>
    <row r="44" spans="1:7" ht="19.5" customHeight="1">
      <c r="A44" s="12" t="s">
        <v>52</v>
      </c>
      <c r="B44" s="5">
        <v>3715.0000000000546</v>
      </c>
      <c r="C44" s="5">
        <v>2125.1099999998587</v>
      </c>
      <c r="D44" s="5">
        <v>464.3750000000068</v>
      </c>
      <c r="E44" s="5">
        <v>265.63874999998234</v>
      </c>
      <c r="F44" s="5">
        <v>535.0171607700973</v>
      </c>
      <c r="G44" s="6">
        <v>0.8679628132518048</v>
      </c>
    </row>
    <row r="45" spans="1:7" ht="19.5" customHeight="1">
      <c r="A45" s="12" t="s">
        <v>53</v>
      </c>
      <c r="B45" s="5">
        <v>3606.3999999999396</v>
      </c>
      <c r="C45" s="5">
        <v>2077.7500000000146</v>
      </c>
      <c r="D45" s="5">
        <v>450.79999999999245</v>
      </c>
      <c r="E45" s="5">
        <v>259.7187500000018</v>
      </c>
      <c r="F45" s="5">
        <v>520.2805786030973</v>
      </c>
      <c r="G45" s="6">
        <v>0.8664555598257129</v>
      </c>
    </row>
    <row r="46" spans="1:7" ht="19.5" customHeight="1">
      <c r="A46" s="12" t="s">
        <v>54</v>
      </c>
      <c r="B46" s="5">
        <v>10768.499999999949</v>
      </c>
      <c r="C46" s="5">
        <v>6162.99999999992</v>
      </c>
      <c r="D46" s="5">
        <v>448.6874999999979</v>
      </c>
      <c r="E46" s="5">
        <v>256.79166666666333</v>
      </c>
      <c r="F46" s="5">
        <v>516.9965227586897</v>
      </c>
      <c r="G46" s="6">
        <v>0.8678733419826591</v>
      </c>
    </row>
    <row r="47" spans="1:7" ht="19.5" customHeight="1">
      <c r="A47" s="44" t="s">
        <v>66</v>
      </c>
      <c r="B47" s="44"/>
      <c r="C47" s="44"/>
      <c r="D47" s="44"/>
      <c r="E47" s="44"/>
      <c r="F47" s="44"/>
      <c r="G47" s="42">
        <v>0.6763082678771772</v>
      </c>
    </row>
    <row r="48" ht="19.5" customHeight="1"/>
    <row r="49" spans="1:7" ht="19.5" customHeight="1">
      <c r="A49" s="45" t="s">
        <v>56</v>
      </c>
      <c r="B49" s="45"/>
      <c r="C49" s="45"/>
      <c r="D49" s="45"/>
      <c r="E49" s="45"/>
      <c r="F49" s="14"/>
      <c r="G49" s="14"/>
    </row>
    <row r="50" spans="3:6" ht="19.5" customHeight="1">
      <c r="C50" s="15"/>
      <c r="F50" s="15"/>
    </row>
    <row r="51" ht="19.5" customHeight="1"/>
    <row r="52" ht="30" customHeight="1"/>
    <row r="67" ht="12.75" customHeight="1"/>
    <row r="69" ht="12.75" customHeight="1"/>
  </sheetData>
  <sheetProtection/>
  <mergeCells count="26">
    <mergeCell ref="A1:C1"/>
    <mergeCell ref="D1:G1"/>
    <mergeCell ref="A2:C2"/>
    <mergeCell ref="D2:G2"/>
    <mergeCell ref="A3:C3"/>
    <mergeCell ref="D3:G3"/>
    <mergeCell ref="F10:F11"/>
    <mergeCell ref="G10:G11"/>
    <mergeCell ref="B12:C12"/>
    <mergeCell ref="B13:C13"/>
    <mergeCell ref="A4:C4"/>
    <mergeCell ref="D4:G4"/>
    <mergeCell ref="A5:C5"/>
    <mergeCell ref="A6:C6"/>
    <mergeCell ref="A7:G8"/>
    <mergeCell ref="A9:G9"/>
    <mergeCell ref="A49:E49"/>
    <mergeCell ref="A10:A13"/>
    <mergeCell ref="B10:C10"/>
    <mergeCell ref="D10:D11"/>
    <mergeCell ref="E10:E11"/>
    <mergeCell ref="A41:A42"/>
    <mergeCell ref="B41:C41"/>
    <mergeCell ref="D41:F41"/>
    <mergeCell ref="G41:G42"/>
    <mergeCell ref="A47:F47"/>
  </mergeCells>
  <printOptions/>
  <pageMargins left="0.7" right="0.7" top="0.75" bottom="0.75" header="0.3" footer="0.3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 Василенко</dc:creator>
  <cp:keywords/>
  <dc:description/>
  <cp:lastModifiedBy>Павел Солоницын</cp:lastModifiedBy>
  <dcterms:created xsi:type="dcterms:W3CDTF">2015-01-22T16:17:14Z</dcterms:created>
  <dcterms:modified xsi:type="dcterms:W3CDTF">2015-03-02T11:00:42Z</dcterms:modified>
  <cp:category/>
  <cp:version/>
  <cp:contentType/>
  <cp:contentStatus/>
</cp:coreProperties>
</file>