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8475" windowHeight="6090" tabRatio="956" firstSheet="14" activeTab="27"/>
  </bookViews>
  <sheets>
    <sheet name="Р5-8_янв_2014" sheetId="1" state="hidden" r:id="rId1"/>
    <sheet name="Р5-8_фев_2014" sheetId="2" state="hidden" r:id="rId2"/>
    <sheet name="Р5-8_март_2014" sheetId="3" state="hidden" r:id="rId3"/>
    <sheet name="Р5-8_апрель_2014" sheetId="4" state="hidden" r:id="rId4"/>
    <sheet name="Р5-8_май_2014" sheetId="5" state="hidden" r:id="rId5"/>
    <sheet name="Р5-8_июнь_2014 " sheetId="6" state="hidden" r:id="rId6"/>
    <sheet name="Р5-8_июль_2014" sheetId="7" state="hidden" r:id="rId7"/>
    <sheet name="Р5-8_август_2014" sheetId="8" state="hidden" r:id="rId8"/>
    <sheet name="Р5-8_сент_2014" sheetId="9" state="hidden" r:id="rId9"/>
    <sheet name="Р5-8_окт2014 " sheetId="10" state="hidden" r:id="rId10"/>
    <sheet name="Р5-8_ноя2014 " sheetId="11" state="hidden" r:id="rId11"/>
    <sheet name="Р5-8_дек2014" sheetId="12" state="hidden" r:id="rId12"/>
    <sheet name="Р5-8_дек 2014" sheetId="13" state="hidden" r:id="rId13"/>
    <sheet name="Р5-8_2014" sheetId="14" state="hidden" r:id="rId14"/>
    <sheet name="Р5-8_янв 2015" sheetId="15" r:id="rId15"/>
    <sheet name="Р5-8_фев2015 " sheetId="16" r:id="rId16"/>
    <sheet name="Р5-8_март2015" sheetId="17" r:id="rId17"/>
    <sheet name="Р5-8_апрель2015 " sheetId="18" r:id="rId18"/>
    <sheet name="Р5-8_май 2015" sheetId="19" r:id="rId19"/>
    <sheet name="Р5-8_июнь 2015" sheetId="20" r:id="rId20"/>
    <sheet name="Р5-8_июль 2015" sheetId="21" r:id="rId21"/>
    <sheet name="Р5-8_июль2015" sheetId="22" r:id="rId22"/>
    <sheet name="Р5-8_август2015" sheetId="23" r:id="rId23"/>
    <sheet name="Р5-8_сент2015" sheetId="24" r:id="rId24"/>
    <sheet name="Р5-8_окт2015" sheetId="25" r:id="rId25"/>
    <sheet name="Р5-8_ноя2015" sheetId="26" r:id="rId26"/>
    <sheet name="Р5-8_дек2015" sheetId="27" r:id="rId27"/>
    <sheet name="ФАКТ 2015" sheetId="28" r:id="rId28"/>
  </sheets>
  <definedNames>
    <definedName name="_xlfn.FLOOR.PRECISE" hidden="1">#NAME?</definedName>
    <definedName name="_xlnm.Print_Area" localSheetId="13">'Р5-8_2014'!$A$1:$L$57</definedName>
    <definedName name="_xlnm.Print_Area" localSheetId="7">'Р5-8_август_2014'!$A$1:$L$62</definedName>
    <definedName name="_xlnm.Print_Area" localSheetId="22">'Р5-8_август2015'!$A$1:$L$62</definedName>
    <definedName name="_xlnm.Print_Area" localSheetId="3">'Р5-8_апрель_2014'!$A$1:$L$62</definedName>
    <definedName name="_xlnm.Print_Area" localSheetId="17">'Р5-8_апрель2015 '!$A$1:$L$62</definedName>
    <definedName name="_xlnm.Print_Area" localSheetId="12">'Р5-8_дек 2014'!$A$1:$L$62</definedName>
    <definedName name="_xlnm.Print_Area" localSheetId="11">'Р5-8_дек2014'!$A$1:$L$62</definedName>
    <definedName name="_xlnm.Print_Area" localSheetId="26">'Р5-8_дек2015'!$A$1:$L$62</definedName>
    <definedName name="_xlnm.Print_Area" localSheetId="20">'Р5-8_июль 2015'!$A$1:$L$62</definedName>
    <definedName name="_xlnm.Print_Area" localSheetId="6">'Р5-8_июль_2014'!$A$1:$L$62</definedName>
    <definedName name="_xlnm.Print_Area" localSheetId="21">'Р5-8_июль2015'!$A$1:$L$62</definedName>
    <definedName name="_xlnm.Print_Area" localSheetId="19">'Р5-8_июнь 2015'!$A$1:$L$62</definedName>
    <definedName name="_xlnm.Print_Area" localSheetId="5">'Р5-8_июнь_2014 '!$A$1:$L$62</definedName>
    <definedName name="_xlnm.Print_Area" localSheetId="18">'Р5-8_май 2015'!$A$1:$L$62</definedName>
    <definedName name="_xlnm.Print_Area" localSheetId="4">'Р5-8_май_2014'!$A$1:$L$62</definedName>
    <definedName name="_xlnm.Print_Area" localSheetId="2">'Р5-8_март_2014'!$A$1:$L$62</definedName>
    <definedName name="_xlnm.Print_Area" localSheetId="16">'Р5-8_март2015'!$A$1:$L$62</definedName>
    <definedName name="_xlnm.Print_Area" localSheetId="10">'Р5-8_ноя2014 '!$A$1:$L$62</definedName>
    <definedName name="_xlnm.Print_Area" localSheetId="25">'Р5-8_ноя2015'!$A$1:$L$62</definedName>
    <definedName name="_xlnm.Print_Area" localSheetId="9">'Р5-8_окт2014 '!$A$1:$L$62</definedName>
    <definedName name="_xlnm.Print_Area" localSheetId="24">'Р5-8_окт2015'!$A$1:$L$62</definedName>
    <definedName name="_xlnm.Print_Area" localSheetId="8">'Р5-8_сент_2014'!$A$1:$L$62</definedName>
    <definedName name="_xlnm.Print_Area" localSheetId="23">'Р5-8_сент2015'!$A$1:$L$62</definedName>
    <definedName name="_xlnm.Print_Area" localSheetId="1">'Р5-8_фев_2014'!$A$1:$L$62</definedName>
    <definedName name="_xlnm.Print_Area" localSheetId="15">'Р5-8_фев2015 '!$A$1:$L$62</definedName>
    <definedName name="_xlnm.Print_Area" localSheetId="14">'Р5-8_янв 2015'!$A$1:$L$62</definedName>
    <definedName name="_xlnm.Print_Area" localSheetId="0">'Р5-8_янв_2014'!$A$1:$L$62</definedName>
  </definedNames>
  <calcPr fullCalcOnLoad="1"/>
</workbook>
</file>

<file path=xl/sharedStrings.xml><?xml version="1.0" encoding="utf-8"?>
<sst xmlns="http://schemas.openxmlformats.org/spreadsheetml/2006/main" count="4247" uniqueCount="180">
  <si>
    <t>ОАО "Мосэнергосбыт"</t>
  </si>
  <si>
    <t>к дополнительному соглашению</t>
  </si>
  <si>
    <t>Приложение № 3</t>
  </si>
  <si>
    <t>ВН</t>
  </si>
  <si>
    <t>кВт.ч</t>
  </si>
  <si>
    <t>2.1.</t>
  </si>
  <si>
    <t>%</t>
  </si>
  <si>
    <t xml:space="preserve">к Договору оказания услуг </t>
  </si>
  <si>
    <t>по передаче электрической энергии</t>
  </si>
  <si>
    <t>№№ пп</t>
  </si>
  <si>
    <t>Показатели</t>
  </si>
  <si>
    <t>Ед.           измер.</t>
  </si>
  <si>
    <t>Факт</t>
  </si>
  <si>
    <t xml:space="preserve">Без приборов учёта </t>
  </si>
  <si>
    <t>Всего</t>
  </si>
  <si>
    <t>СН1</t>
  </si>
  <si>
    <t>СН2</t>
  </si>
  <si>
    <t>НН</t>
  </si>
  <si>
    <t>1.1</t>
  </si>
  <si>
    <t>1.1.1.</t>
  </si>
  <si>
    <t>1.1.2.</t>
  </si>
  <si>
    <t>1.1.3.</t>
  </si>
  <si>
    <t>1.2</t>
  </si>
  <si>
    <t>1.2.1.</t>
  </si>
  <si>
    <t>1.2.2</t>
  </si>
  <si>
    <t>1.3</t>
  </si>
  <si>
    <t>1.3.1</t>
  </si>
  <si>
    <t>1.3.2</t>
  </si>
  <si>
    <t>1.3.3.</t>
  </si>
  <si>
    <t>Отпущено в сеть Исполнителя от  Генерирующих компаний (ТЭЦ, ГЭС,ГРЭС) через сеть потребителя</t>
  </si>
  <si>
    <t>1.4</t>
  </si>
  <si>
    <t>1.4.1.</t>
  </si>
  <si>
    <t>1.4.2.</t>
  </si>
  <si>
    <t>2.</t>
  </si>
  <si>
    <t>2.3.1.</t>
  </si>
  <si>
    <t>2.3.2.</t>
  </si>
  <si>
    <t>2.3.3.</t>
  </si>
  <si>
    <t>2.3.4.</t>
  </si>
  <si>
    <t>2.3.5.</t>
  </si>
  <si>
    <t>2.4</t>
  </si>
  <si>
    <t>Потребителям Заказчика по договору купли продажи.</t>
  </si>
  <si>
    <t>3</t>
  </si>
  <si>
    <t>Потери в сетях факт:</t>
  </si>
  <si>
    <t>(п.1. - п.2.)</t>
  </si>
  <si>
    <t>4</t>
  </si>
  <si>
    <t>(п.3/п.1)*100</t>
  </si>
  <si>
    <t>1.1.4.</t>
  </si>
  <si>
    <t xml:space="preserve"> Отпущено в сеть Исполнителя  из сетей ОАО "МОЭСК" через  сеть ОАО "РЖД"</t>
  </si>
  <si>
    <t>5</t>
  </si>
  <si>
    <t>Объем э/э для оплаты по договору по передаче э/э</t>
  </si>
  <si>
    <t>м.п.</t>
  </si>
  <si>
    <t>к Регламенту (Приложению № 5)</t>
  </si>
  <si>
    <t>г.Москва</t>
  </si>
  <si>
    <t>Потребителям, обслуживаемым ГО</t>
  </si>
  <si>
    <t>Потребителям обслуживаемым ОКП</t>
  </si>
  <si>
    <t>2.2</t>
  </si>
  <si>
    <t>Собственные нужды МЭС</t>
  </si>
  <si>
    <t>2.3</t>
  </si>
  <si>
    <t>В.т.ч.Транзит</t>
  </si>
  <si>
    <t>Потребители других энергосбытовых организаций (Не потребители Заказчика)</t>
  </si>
  <si>
    <t>2.5</t>
  </si>
  <si>
    <t>2.6</t>
  </si>
  <si>
    <t>Объем электроэнергии учтенный в договоре энергоснабжения и не входящий в услуги по передаче электрической энергии.</t>
  </si>
  <si>
    <t>Отпуск в сеть ПЛАН</t>
  </si>
  <si>
    <t>Полезный отпуск ПЛАН</t>
  </si>
  <si>
    <t>Потери в сетях ПЛАН:</t>
  </si>
  <si>
    <t>Полезный отпуск всего: (п.2.1.+2.2.+2.3.+2.4.+2.5.+2.6. )</t>
  </si>
  <si>
    <t>2.1.1.</t>
  </si>
  <si>
    <t>2.1.2.1</t>
  </si>
  <si>
    <t>2.1.2</t>
  </si>
  <si>
    <t>Потребителям, обслуживаемым отделениями Заказчика (п.2.1.1+2.1.2)</t>
  </si>
  <si>
    <t>ОАО "ОЭК"</t>
  </si>
  <si>
    <t>Приложение № Р5-8</t>
  </si>
  <si>
    <t xml:space="preserve">По приборам учёта </t>
  </si>
  <si>
    <t>ООО "ВПК-Сооружение"</t>
  </si>
  <si>
    <t>от 08.06.2012 г. № 66-341</t>
  </si>
  <si>
    <t>от 09.06.2012 г. № КМ/1н</t>
  </si>
  <si>
    <t>Директор по транспорту электрической энергии</t>
  </si>
  <si>
    <t>Начальник ОВсСО</t>
  </si>
  <si>
    <t>______________________/Бочков А.В.</t>
  </si>
  <si>
    <t>____________________/ Мальцев В.Ю.</t>
  </si>
  <si>
    <t>Всего потребителям, обслуживаемым ГО (п.2.1.1.1+2.1.1.2+2.1.1.3+2.1.1.4)</t>
  </si>
  <si>
    <t>2.1.1.1</t>
  </si>
  <si>
    <t>2.1.1.2</t>
  </si>
  <si>
    <t>2.1.1.3</t>
  </si>
  <si>
    <t>2.1.1.4</t>
  </si>
  <si>
    <t>Транзит (п.2.3.1.+2.3.2.+2.3.3.+2.3.4.+2.3.5.)</t>
  </si>
  <si>
    <t>по дов. № 69/02 от 08.02.2013 г.</t>
  </si>
  <si>
    <t>Отпущено в сеть Исполнителя-2  (п.1.1+ п.1.2 +п.1.3.+ п.1.4.);                    в том числе</t>
  </si>
  <si>
    <t>ВСЕГО отпущено в сеть Исполнителя-2 из сети МОЭСК (1.1.1.+1.1.2.+.1.1.3.)</t>
  </si>
  <si>
    <t>Отпущено в сеть Исполнителя-2 из сетей МКС-филиал ОАО "МОЭСК"</t>
  </si>
  <si>
    <t>Отпущено в сеть Исполнителя-2 из сетей МОЭСК по________________ филиалу</t>
  </si>
  <si>
    <t>Отпущено в сеть Исполнителя-2  из сетей ОАО "МОЭСК"                              через сеть ТСО-потребителя (или потребителя)</t>
  </si>
  <si>
    <t>ВСЕГО отпущено  в сеть Исполнителя-2 из сети МП МЭС филиала ОАО "ФСК ЕЭС" (1.2.1+1.2.2)</t>
  </si>
  <si>
    <t>Отпущено в сеть Исполнителя-2 из сети  МП МЭС филиала ОАО "ФСК ЕЭС"</t>
  </si>
  <si>
    <t>Отпущено в сеть Исполнителя-2  из сети МП МЭС филиала ОАО "ФСК ЕЭС" через сеть ТСО-потребителя (или потребителя)</t>
  </si>
  <si>
    <t>ВСЕГО отпущено в сеть Исполнителя-2 от Генерирующих компаний (ТЭЦ, ГЭС,ГРЭС) (1.3.1.+1.3.2.+1.3.3.)</t>
  </si>
  <si>
    <t>Отпущено в сеть Исполнителя-2 от Генерирующих компаний                                                         (ТЭЦ, ГЭС,ГРЭС)</t>
  </si>
  <si>
    <t>Отпущено в сеть Исполнителя-2 от Генерирующих компаний                         (ТЭЦ, ГЭС,ГРЭС)</t>
  </si>
  <si>
    <t>Отпущено всего в сеть Исполнителя-2 из других сетей (п.1.4.1+1.4.2.)</t>
  </si>
  <si>
    <t>Отпущено в сеть Исполнителя-2 из  смежных сетей ТСО</t>
  </si>
  <si>
    <t>Отпущено в сеть Исполнителя-2 от прочих субъектов</t>
  </si>
  <si>
    <t>В.т.ч.Собственное потребление Исполнителя-2</t>
  </si>
  <si>
    <t>Баланс за январь 2014 года</t>
  </si>
  <si>
    <t>по дов. №  1-1467 от 16.12.2013 г.</t>
  </si>
  <si>
    <t>Генеральный директор</t>
  </si>
  <si>
    <t>____________________/ Ашурбейли Р.И.</t>
  </si>
  <si>
    <t>Баланс за февраль 2014 года</t>
  </si>
  <si>
    <t>по дов. № 40/02 от 07.02.2014 г.</t>
  </si>
  <si>
    <t>Баланс за март 2014 года</t>
  </si>
  <si>
    <t>Баланс за апрель 2014 года</t>
  </si>
  <si>
    <t>Баланс за май 2014 года</t>
  </si>
  <si>
    <t>по дов. № 166/05 от 19.05.2014 г.</t>
  </si>
  <si>
    <t>Баланс за июнь 2014 года</t>
  </si>
  <si>
    <t>Баланс за июль 2014 года</t>
  </si>
  <si>
    <t>Баланс за август 2014 года</t>
  </si>
  <si>
    <t>Баланс за сентябрь 2014 года</t>
  </si>
  <si>
    <t>Баланс за октябрь 2014 года</t>
  </si>
  <si>
    <t>Баланс за ноябрь 2014 года</t>
  </si>
  <si>
    <t>Баланс за декабрь 2014 года</t>
  </si>
  <si>
    <t>Баланс электрической энергии за 2014 год</t>
  </si>
  <si>
    <t>Отпущено в сеть Исполнителя-2  (п.1.1+ п.1.2 +п.1.3.+ п.1.4.);
в том числе</t>
  </si>
  <si>
    <t>Баланс за январь 2015 года</t>
  </si>
  <si>
    <t>______________________/_______________</t>
  </si>
  <si>
    <t>ООО "СОЦИУМ-СООРУЖЕНИЕ"</t>
  </si>
  <si>
    <t>Баланс за февраль 2015 года</t>
  </si>
  <si>
    <t>Баланс за март 2015 года</t>
  </si>
  <si>
    <t>____________________/ Давлетшин М.Г.</t>
  </si>
  <si>
    <t xml:space="preserve">Заместитель генерального директора - </t>
  </si>
  <si>
    <t>главный инженер</t>
  </si>
  <si>
    <t>по дов. б/н от 01.04.2015 г</t>
  </si>
  <si>
    <t>Баланс за апрель 2015 года</t>
  </si>
  <si>
    <t>Баланс за май 2015 года</t>
  </si>
  <si>
    <t xml:space="preserve">по дов. № 180/05 от 19.05.2015 </t>
  </si>
  <si>
    <t>Баланс за июнь 2015 года</t>
  </si>
  <si>
    <t>ПАО "Мосэнергосбыт"</t>
  </si>
  <si>
    <t>Баланс за июль 2015 года</t>
  </si>
  <si>
    <t>Отпущено в сеть Исполнителя-2 из сети  МП МЭС филиала ПАО "ФСК ЕЭС"</t>
  </si>
  <si>
    <t>Отпущено в сеть Исполнителя-2  из сети МП МЭС филиала ПАО "ФСК ЕЭС" через сеть ТСО-потребителя (или потребителя)</t>
  </si>
  <si>
    <t>Отпущено в сеть Исполнителя-2 из сетей МКС-филиал ПАО "МОЭСК"</t>
  </si>
  <si>
    <t>Отпущено в сеть Исполнителя-2 из сетей МОЭСК ёпо________________ филиалу</t>
  </si>
  <si>
    <t>Отпущено в сеть Исполнителя-2  из сетей ПАО "МОЭСК"                              через сеть ТСО-потребителя (или потребителя)</t>
  </si>
  <si>
    <t>ВСЕГО отпущено  в сеть Исполнителя-2 из сети МП МЭС филиала ПАО "ФСК ЕЭС" (1.2.1+1.2.2)</t>
  </si>
  <si>
    <t>____________________/ Городков В.С.</t>
  </si>
  <si>
    <t>Баланс за август 2015 года</t>
  </si>
  <si>
    <t>Баланс за сентябрь 2015 года</t>
  </si>
  <si>
    <t>Баланс за октябрь 2015 года</t>
  </si>
  <si>
    <t xml:space="preserve">по дов. № 683/10 от 12.10.2015 </t>
  </si>
  <si>
    <t>АО "ОЭК"</t>
  </si>
  <si>
    <t>Баланс за ноябрь 2015 года</t>
  </si>
  <si>
    <t xml:space="preserve">Генеральный директор </t>
  </si>
  <si>
    <t>Баланс за декабрь 2015 года</t>
  </si>
  <si>
    <t>2015
факт/
план</t>
  </si>
  <si>
    <t xml:space="preserve">Отпуск в сеть </t>
  </si>
  <si>
    <t>Покупка потерь</t>
  </si>
  <si>
    <t>Полезный отпуск</t>
  </si>
  <si>
    <t>Услуги по передаче ЭЭ</t>
  </si>
  <si>
    <t>Кол-во
всего</t>
  </si>
  <si>
    <t>Кол-во 1
согл. ФСТ</t>
  </si>
  <si>
    <t>Кол-во 2
превыш.</t>
  </si>
  <si>
    <t>Цена 1</t>
  </si>
  <si>
    <t>Цена 2</t>
  </si>
  <si>
    <t>Итого без НДС</t>
  </si>
  <si>
    <t>Итого с НДС</t>
  </si>
  <si>
    <t>Одност. тариф на услуги по передаче, руб./кВт*ч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</si>
  <si>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</si>
  <si>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</si>
  <si>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</si>
  <si>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</si>
  <si>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</si>
  <si>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</si>
  <si>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</si>
  <si>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</si>
  <si>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</si>
  <si>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</si>
  <si>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</si>
  <si>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</si>
  <si>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</si>
  <si>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Фактические данные по виду деятельности "Передача электроэнергии" за 2015 год</t>
  </si>
  <si>
    <t>Полезный отпуск потребителей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</si>
</sst>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#,##0_ ;\-#,##0\ "/>
    <numFmt numFmtId="178" formatCode="_(&quot;$&quot;* #,##0.00_);_(&quot;$&quot;* \(#,##0.00\);_(&quot;$&quot;* &quot;-&quot;??_);_(@_)"/>
    <numFmt numFmtId="179" formatCode="0.000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#,##0_ ;[Red]\-#,##0\ "/>
    <numFmt numFmtId="187" formatCode="[$-FC19]d\ mmmm\ yyyy\ &quot;г.&quot;"/>
    <numFmt numFmtId="188" formatCode="#,##0.00000"/>
  </numFmts>
  <fonts count="6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6"/>
      <color indexed="10"/>
      <name val="Times New Roman"/>
      <family val="1"/>
    </font>
    <font>
      <sz val="16"/>
      <color indexed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22"/>
      <name val="Arial Cyr"/>
      <family val="2"/>
    </font>
    <font>
      <sz val="2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36" borderId="0" xfId="0" applyFont="1" applyFill="1" applyAlignment="1">
      <alignment/>
    </xf>
    <xf numFmtId="0" fontId="20" fillId="0" borderId="0" xfId="0" applyFont="1" applyAlignment="1">
      <alignment/>
    </xf>
    <xf numFmtId="0" fontId="20" fillId="36" borderId="0" xfId="0" applyFont="1" applyFill="1" applyAlignment="1">
      <alignment horizontal="left"/>
    </xf>
    <xf numFmtId="0" fontId="20" fillId="36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19" fillId="36" borderId="0" xfId="0" applyFont="1" applyFill="1" applyAlignment="1">
      <alignment horizontal="justify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10" fillId="35" borderId="11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center" vertical="center" wrapText="1"/>
    </xf>
    <xf numFmtId="0" fontId="9" fillId="37" borderId="11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9" fillId="37" borderId="10" xfId="0" applyNumberFormat="1" applyFont="1" applyFill="1" applyBorder="1" applyAlignment="1">
      <alignment horizontal="center" vertical="center" wrapText="1"/>
    </xf>
    <xf numFmtId="3" fontId="9" fillId="37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left" vertical="center" wrapText="1"/>
    </xf>
    <xf numFmtId="1" fontId="10" fillId="35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1" fontId="4" fillId="3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3" fontId="10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35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1" fontId="4" fillId="36" borderId="11" xfId="0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6" borderId="11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3" fontId="5" fillId="36" borderId="11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5" borderId="12" xfId="0" applyNumberFormat="1" applyFont="1" applyFill="1" applyBorder="1" applyAlignment="1">
      <alignment horizontal="center" vertical="center" wrapText="1"/>
    </xf>
    <xf numFmtId="3" fontId="10" fillId="35" borderId="13" xfId="0" applyNumberFormat="1" applyFont="1" applyFill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37" borderId="11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186" fontId="10" fillId="33" borderId="10" xfId="0" applyNumberFormat="1" applyFont="1" applyFill="1" applyBorder="1" applyAlignment="1">
      <alignment horizontal="center" vertical="center" wrapText="1"/>
    </xf>
    <xf numFmtId="186" fontId="9" fillId="37" borderId="10" xfId="0" applyNumberFormat="1" applyFont="1" applyFill="1" applyBorder="1" applyAlignment="1">
      <alignment horizontal="center" vertical="center" wrapText="1"/>
    </xf>
    <xf numFmtId="186" fontId="9" fillId="37" borderId="11" xfId="0" applyNumberFormat="1" applyFont="1" applyFill="1" applyBorder="1" applyAlignment="1">
      <alignment horizontal="center" vertical="center" wrapText="1"/>
    </xf>
    <xf numFmtId="186" fontId="4" fillId="34" borderId="10" xfId="0" applyNumberFormat="1" applyFont="1" applyFill="1" applyBorder="1" applyAlignment="1">
      <alignment horizontal="center" vertical="center" wrapText="1"/>
    </xf>
    <xf numFmtId="186" fontId="4" fillId="34" borderId="11" xfId="0" applyNumberFormat="1" applyFont="1" applyFill="1" applyBorder="1" applyAlignment="1">
      <alignment horizontal="center" vertical="center" wrapText="1"/>
    </xf>
    <xf numFmtId="186" fontId="4" fillId="36" borderId="11" xfId="0" applyNumberFormat="1" applyFont="1" applyFill="1" applyBorder="1" applyAlignment="1">
      <alignment horizontal="center" vertical="center" wrapText="1"/>
    </xf>
    <xf numFmtId="186" fontId="9" fillId="34" borderId="11" xfId="0" applyNumberFormat="1" applyFont="1" applyFill="1" applyBorder="1" applyAlignment="1">
      <alignment horizontal="center" vertical="center" wrapText="1"/>
    </xf>
    <xf numFmtId="186" fontId="5" fillId="34" borderId="11" xfId="0" applyNumberFormat="1" applyFont="1" applyFill="1" applyBorder="1" applyAlignment="1">
      <alignment horizontal="center" vertical="center" wrapText="1"/>
    </xf>
    <xf numFmtId="186" fontId="5" fillId="34" borderId="10" xfId="0" applyNumberFormat="1" applyFont="1" applyFill="1" applyBorder="1" applyAlignment="1">
      <alignment horizontal="center" vertical="center" wrapText="1"/>
    </xf>
    <xf numFmtId="186" fontId="10" fillId="36" borderId="10" xfId="0" applyNumberFormat="1" applyFont="1" applyFill="1" applyBorder="1" applyAlignment="1">
      <alignment horizontal="center" vertical="center" wrapText="1"/>
    </xf>
    <xf numFmtId="186" fontId="10" fillId="34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10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9" fontId="10" fillId="35" borderId="15" xfId="0" applyNumberFormat="1" applyFont="1" applyFill="1" applyBorder="1" applyAlignment="1">
      <alignment horizontal="center" vertical="center" wrapText="1"/>
    </xf>
    <xf numFmtId="0" fontId="10" fillId="35" borderId="16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49" fontId="9" fillId="37" borderId="15" xfId="0" applyNumberFormat="1" applyFont="1" applyFill="1" applyBorder="1" applyAlignment="1">
      <alignment horizontal="center" vertical="center" wrapText="1"/>
    </xf>
    <xf numFmtId="3" fontId="9" fillId="37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3" fontId="4" fillId="34" borderId="16" xfId="0" applyNumberFormat="1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9" fillId="37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" fontId="10" fillId="35" borderId="14" xfId="0" applyNumberFormat="1" applyFont="1" applyFill="1" applyBorder="1" applyAlignment="1">
      <alignment horizontal="center" vertical="center" wrapText="1"/>
    </xf>
    <xf numFmtId="186" fontId="10" fillId="33" borderId="16" xfId="0" applyNumberFormat="1" applyFont="1" applyFill="1" applyBorder="1" applyAlignment="1">
      <alignment horizontal="center" vertical="center" wrapText="1"/>
    </xf>
    <xf numFmtId="186" fontId="9" fillId="37" borderId="14" xfId="0" applyNumberFormat="1" applyFont="1" applyFill="1" applyBorder="1" applyAlignment="1">
      <alignment horizontal="center" vertical="center" wrapText="1"/>
    </xf>
    <xf numFmtId="186" fontId="4" fillId="34" borderId="14" xfId="0" applyNumberFormat="1" applyFont="1" applyFill="1" applyBorder="1" applyAlignment="1">
      <alignment horizontal="center" vertical="center" wrapText="1"/>
    </xf>
    <xf numFmtId="186" fontId="5" fillId="34" borderId="14" xfId="0" applyNumberFormat="1" applyFont="1" applyFill="1" applyBorder="1" applyAlignment="1">
      <alignment horizontal="center" vertical="center" wrapText="1"/>
    </xf>
    <xf numFmtId="1" fontId="4" fillId="34" borderId="14" xfId="0" applyNumberFormat="1" applyFont="1" applyFill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  <xf numFmtId="3" fontId="9" fillId="37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9" fillId="37" borderId="17" xfId="0" applyNumberFormat="1" applyFont="1" applyFill="1" applyBorder="1" applyAlignment="1">
      <alignment horizontal="center" vertical="center" wrapText="1"/>
    </xf>
    <xf numFmtId="0" fontId="4" fillId="37" borderId="18" xfId="0" applyNumberFormat="1" applyFont="1" applyFill="1" applyBorder="1" applyAlignment="1">
      <alignment horizontal="center" vertical="center" wrapText="1"/>
    </xf>
    <xf numFmtId="186" fontId="5" fillId="34" borderId="18" xfId="0" applyNumberFormat="1" applyFont="1" applyFill="1" applyBorder="1" applyAlignment="1">
      <alignment horizontal="center" vertical="center" wrapText="1"/>
    </xf>
    <xf numFmtId="186" fontId="10" fillId="36" borderId="18" xfId="0" applyNumberFormat="1" applyFont="1" applyFill="1" applyBorder="1" applyAlignment="1">
      <alignment horizontal="center" vertical="center" wrapText="1"/>
    </xf>
    <xf numFmtId="186" fontId="10" fillId="34" borderId="18" xfId="0" applyNumberFormat="1" applyFont="1" applyFill="1" applyBorder="1" applyAlignment="1">
      <alignment horizontal="center" vertical="center" wrapText="1"/>
    </xf>
    <xf numFmtId="186" fontId="5" fillId="34" borderId="1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3" fontId="9" fillId="36" borderId="11" xfId="0" applyNumberFormat="1" applyFont="1" applyFill="1" applyBorder="1" applyAlignment="1">
      <alignment horizontal="center" vertical="center" wrapText="1"/>
    </xf>
    <xf numFmtId="3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2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35" borderId="12" xfId="0" applyNumberFormat="1" applyFont="1" applyFill="1" applyBorder="1" applyAlignment="1">
      <alignment horizontal="left" vertical="center" wrapText="1"/>
    </xf>
    <xf numFmtId="0" fontId="10" fillId="35" borderId="26" xfId="0" applyNumberFormat="1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9" fillId="37" borderId="10" xfId="0" applyNumberFormat="1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9" fillId="37" borderId="10" xfId="0" applyNumberFormat="1" applyFont="1" applyFill="1" applyBorder="1" applyAlignment="1">
      <alignment horizontal="left" vertical="center" wrapText="1"/>
    </xf>
    <xf numFmtId="0" fontId="10" fillId="33" borderId="12" xfId="0" applyNumberFormat="1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9" fillId="37" borderId="12" xfId="0" applyNumberFormat="1" applyFont="1" applyFill="1" applyBorder="1" applyAlignment="1">
      <alignment horizontal="left" vertical="center" wrapText="1"/>
    </xf>
    <xf numFmtId="0" fontId="9" fillId="37" borderId="26" xfId="0" applyNumberFormat="1" applyFont="1" applyFill="1" applyBorder="1" applyAlignment="1">
      <alignment horizontal="left"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0" fontId="15" fillId="0" borderId="26" xfId="0" applyNumberFormat="1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vertical="center" wrapText="1"/>
    </xf>
    <xf numFmtId="0" fontId="14" fillId="37" borderId="26" xfId="0" applyFont="1" applyFill="1" applyBorder="1" applyAlignment="1">
      <alignment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16" fillId="0" borderId="26" xfId="0" applyFont="1" applyBorder="1" applyAlignment="1">
      <alignment vertical="center" wrapText="1"/>
    </xf>
    <xf numFmtId="0" fontId="20" fillId="36" borderId="0" xfId="0" applyFont="1" applyFill="1" applyAlignment="1">
      <alignment horizontal="left" wrapText="1"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44" fontId="9" fillId="37" borderId="12" xfId="43" applyFont="1" applyFill="1" applyBorder="1" applyAlignment="1">
      <alignment horizontal="left" wrapText="1"/>
    </xf>
    <xf numFmtId="44" fontId="9" fillId="37" borderId="26" xfId="43" applyFont="1" applyFill="1" applyBorder="1" applyAlignment="1">
      <alignment horizontal="left" wrapText="1"/>
    </xf>
    <xf numFmtId="0" fontId="9" fillId="33" borderId="11" xfId="0" applyNumberFormat="1" applyFont="1" applyFill="1" applyBorder="1" applyAlignment="1">
      <alignment horizontal="left" vertical="center" wrapText="1"/>
    </xf>
    <xf numFmtId="0" fontId="14" fillId="33" borderId="21" xfId="0" applyFont="1" applyFill="1" applyBorder="1" applyAlignment="1">
      <alignment vertical="center" wrapText="1"/>
    </xf>
    <xf numFmtId="0" fontId="9" fillId="35" borderId="11" xfId="0" applyNumberFormat="1" applyFont="1" applyFill="1" applyBorder="1" applyAlignment="1">
      <alignment horizontal="left" vertical="center" wrapText="1"/>
    </xf>
    <xf numFmtId="0" fontId="14" fillId="35" borderId="21" xfId="0" applyFont="1" applyFill="1" applyBorder="1" applyAlignment="1">
      <alignment vertical="center" wrapText="1"/>
    </xf>
    <xf numFmtId="49" fontId="9" fillId="37" borderId="12" xfId="0" applyNumberFormat="1" applyFont="1" applyFill="1" applyBorder="1" applyAlignment="1">
      <alignment horizontal="left" vertical="center" wrapText="1"/>
    </xf>
    <xf numFmtId="49" fontId="9" fillId="37" borderId="26" xfId="0" applyNumberFormat="1" applyFont="1" applyFill="1" applyBorder="1" applyAlignment="1">
      <alignment horizontal="left" vertical="center" wrapText="1"/>
    </xf>
    <xf numFmtId="44" fontId="9" fillId="37" borderId="12" xfId="45" applyFont="1" applyFill="1" applyBorder="1" applyAlignment="1">
      <alignment horizontal="left" wrapText="1"/>
    </xf>
    <xf numFmtId="44" fontId="9" fillId="37" borderId="26" xfId="45" applyFont="1" applyFill="1" applyBorder="1" applyAlignment="1">
      <alignment horizontal="left" wrapText="1"/>
    </xf>
    <xf numFmtId="44" fontId="9" fillId="37" borderId="12" xfId="45" applyFont="1" applyFill="1" applyBorder="1" applyAlignment="1">
      <alignment horizontal="left" vertical="center" wrapText="1"/>
    </xf>
    <xf numFmtId="44" fontId="9" fillId="37" borderId="26" xfId="45" applyFont="1" applyFill="1" applyBorder="1" applyAlignment="1">
      <alignment horizontal="left" vertical="center" wrapText="1"/>
    </xf>
    <xf numFmtId="0" fontId="14" fillId="33" borderId="21" xfId="0" applyFont="1" applyFill="1" applyBorder="1" applyAlignment="1">
      <alignment horizontal="left" vertical="center" wrapText="1"/>
    </xf>
    <xf numFmtId="0" fontId="14" fillId="35" borderId="21" xfId="0" applyFont="1" applyFill="1" applyBorder="1" applyAlignment="1">
      <alignment horizontal="left" vertical="center" wrapText="1"/>
    </xf>
    <xf numFmtId="49" fontId="9" fillId="37" borderId="27" xfId="0" applyNumberFormat="1" applyFont="1" applyFill="1" applyBorder="1" applyAlignment="1">
      <alignment horizontal="left" vertical="center" wrapText="1"/>
    </xf>
    <xf numFmtId="49" fontId="9" fillId="37" borderId="28" xfId="0" applyNumberFormat="1" applyFont="1" applyFill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4" fillId="37" borderId="26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4" fontId="9" fillId="37" borderId="12" xfId="45" applyFont="1" applyFill="1" applyBorder="1" applyAlignment="1">
      <alignment vertical="center" wrapText="1"/>
    </xf>
    <xf numFmtId="44" fontId="9" fillId="37" borderId="26" xfId="45" applyFont="1" applyFill="1" applyBorder="1" applyAlignment="1">
      <alignment vertical="center" wrapText="1"/>
    </xf>
    <xf numFmtId="0" fontId="64" fillId="0" borderId="0" xfId="54" applyFont="1">
      <alignment/>
      <protection/>
    </xf>
    <xf numFmtId="0" fontId="6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55" fillId="2" borderId="38" xfId="0" applyFont="1" applyFill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55" fillId="2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4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3" fontId="0" fillId="2" borderId="10" xfId="0" applyNumberFormat="1" applyFill="1" applyBorder="1" applyAlignment="1">
      <alignment horizontal="right" vertical="center" wrapText="1"/>
    </xf>
    <xf numFmtId="3" fontId="0" fillId="38" borderId="10" xfId="0" applyNumberFormat="1" applyFill="1" applyBorder="1" applyAlignment="1">
      <alignment horizontal="right" vertical="center" wrapText="1"/>
    </xf>
    <xf numFmtId="3" fontId="45" fillId="0" borderId="11" xfId="0" applyNumberFormat="1" applyFont="1" applyBorder="1" applyAlignment="1">
      <alignment horizontal="right" vertical="center" wrapText="1"/>
    </xf>
    <xf numFmtId="3" fontId="45" fillId="38" borderId="10" xfId="0" applyNumberFormat="1" applyFont="1" applyFill="1" applyBorder="1" applyAlignment="1">
      <alignment horizontal="right" vertical="center" wrapText="1"/>
    </xf>
    <xf numFmtId="188" fontId="45" fillId="0" borderId="10" xfId="0" applyNumberFormat="1" applyFont="1" applyBorder="1" applyAlignment="1">
      <alignment horizontal="right" vertical="center" wrapText="1"/>
    </xf>
    <xf numFmtId="188" fontId="0" fillId="0" borderId="10" xfId="0" applyNumberFormat="1" applyBorder="1" applyAlignment="1">
      <alignment horizontal="right" vertical="center" wrapText="1"/>
    </xf>
    <xf numFmtId="4" fontId="0" fillId="7" borderId="10" xfId="0" applyNumberFormat="1" applyFill="1" applyBorder="1" applyAlignment="1">
      <alignment horizontal="right" vertical="center" wrapText="1"/>
    </xf>
    <xf numFmtId="184" fontId="0" fillId="38" borderId="10" xfId="0" applyNumberFormat="1" applyFill="1" applyBorder="1" applyAlignment="1">
      <alignment horizontal="center" vertical="center" wrapText="1"/>
    </xf>
    <xf numFmtId="2" fontId="45" fillId="4" borderId="16" xfId="0" applyNumberFormat="1" applyFont="1" applyFill="1" applyBorder="1" applyAlignment="1">
      <alignment horizontal="right" vertical="center" wrapText="1"/>
    </xf>
    <xf numFmtId="188" fontId="0" fillId="38" borderId="10" xfId="0" applyNumberFormat="1" applyFill="1" applyBorder="1" applyAlignment="1">
      <alignment horizontal="right" vertical="center" wrapText="1"/>
    </xf>
    <xf numFmtId="3" fontId="45" fillId="0" borderId="11" xfId="54" applyNumberFormat="1" applyFont="1" applyBorder="1" applyAlignment="1">
      <alignment horizontal="right" vertical="center" wrapText="1"/>
      <protection/>
    </xf>
    <xf numFmtId="3" fontId="47" fillId="38" borderId="10" xfId="54" applyNumberFormat="1" applyFill="1" applyBorder="1" applyAlignment="1">
      <alignment horizontal="right" vertical="center" wrapText="1"/>
      <protection/>
    </xf>
    <xf numFmtId="188" fontId="47" fillId="38" borderId="10" xfId="54" applyNumberFormat="1" applyFill="1" applyBorder="1" applyAlignment="1">
      <alignment horizontal="right" vertical="center" wrapText="1"/>
      <protection/>
    </xf>
    <xf numFmtId="188" fontId="47" fillId="0" borderId="10" xfId="54" applyNumberFormat="1" applyBorder="1" applyAlignment="1">
      <alignment horizontal="right" vertical="center" wrapText="1"/>
      <protection/>
    </xf>
    <xf numFmtId="3" fontId="45" fillId="2" borderId="10" xfId="0" applyNumberFormat="1" applyFont="1" applyFill="1" applyBorder="1" applyAlignment="1">
      <alignment horizontal="right" vertical="center" wrapText="1"/>
    </xf>
    <xf numFmtId="4" fontId="45" fillId="0" borderId="11" xfId="54" applyNumberFormat="1" applyFont="1" applyBorder="1" applyAlignment="1">
      <alignment horizontal="right" vertical="center" wrapText="1"/>
      <protection/>
    </xf>
    <xf numFmtId="3" fontId="45" fillId="38" borderId="10" xfId="54" applyNumberFormat="1" applyFont="1" applyFill="1" applyBorder="1" applyAlignment="1">
      <alignment horizontal="right" vertical="center" wrapText="1"/>
      <protection/>
    </xf>
    <xf numFmtId="188" fontId="45" fillId="38" borderId="10" xfId="54" applyNumberFormat="1" applyFont="1" applyFill="1" applyBorder="1" applyAlignment="1">
      <alignment horizontal="right" vertical="center" wrapText="1"/>
      <protection/>
    </xf>
    <xf numFmtId="188" fontId="45" fillId="0" borderId="10" xfId="54" applyNumberFormat="1" applyFont="1" applyBorder="1" applyAlignment="1">
      <alignment horizontal="right" vertical="center" wrapText="1"/>
      <protection/>
    </xf>
    <xf numFmtId="0" fontId="45" fillId="0" borderId="41" xfId="0" applyFont="1" applyBorder="1" applyAlignment="1">
      <alignment horizontal="left" vertical="center" wrapText="1"/>
    </xf>
    <xf numFmtId="188" fontId="45" fillId="0" borderId="11" xfId="54" applyNumberFormat="1" applyFont="1" applyBorder="1" applyAlignment="1">
      <alignment horizontal="right" vertical="center" wrapText="1"/>
      <protection/>
    </xf>
    <xf numFmtId="3" fontId="45" fillId="2" borderId="11" xfId="0" applyNumberFormat="1" applyFont="1" applyFill="1" applyBorder="1" applyAlignment="1">
      <alignment horizontal="right" vertical="center" wrapText="1"/>
    </xf>
    <xf numFmtId="0" fontId="55" fillId="0" borderId="42" xfId="0" applyFont="1" applyBorder="1" applyAlignment="1">
      <alignment horizontal="right" vertical="center" wrapText="1"/>
    </xf>
    <xf numFmtId="3" fontId="67" fillId="2" borderId="43" xfId="0" applyNumberFormat="1" applyFont="1" applyFill="1" applyBorder="1" applyAlignment="1">
      <alignment horizontal="right" vertical="center" wrapText="1"/>
    </xf>
    <xf numFmtId="4" fontId="55" fillId="0" borderId="43" xfId="0" applyNumberFormat="1" applyFont="1" applyBorder="1" applyAlignment="1">
      <alignment horizontal="right" vertical="center" wrapText="1"/>
    </xf>
    <xf numFmtId="3" fontId="55" fillId="38" borderId="43" xfId="0" applyNumberFormat="1" applyFont="1" applyFill="1" applyBorder="1" applyAlignment="1">
      <alignment horizontal="right" vertical="center" wrapText="1"/>
    </xf>
    <xf numFmtId="3" fontId="55" fillId="2" borderId="43" xfId="0" applyNumberFormat="1" applyFont="1" applyFill="1" applyBorder="1" applyAlignment="1">
      <alignment horizontal="right" vertical="center" wrapText="1"/>
    </xf>
    <xf numFmtId="0" fontId="55" fillId="0" borderId="44" xfId="0" applyFont="1" applyBorder="1" applyAlignment="1">
      <alignment horizontal="center" vertical="center" wrapText="1"/>
    </xf>
    <xf numFmtId="3" fontId="45" fillId="38" borderId="11" xfId="0" applyNumberFormat="1" applyFont="1" applyFill="1" applyBorder="1" applyAlignment="1">
      <alignment horizontal="right" vertical="center" wrapText="1"/>
    </xf>
    <xf numFmtId="3" fontId="45" fillId="38" borderId="11" xfId="54" applyNumberFormat="1" applyFont="1" applyFill="1" applyBorder="1" applyAlignment="1">
      <alignment horizontal="right" vertical="center" wrapText="1"/>
      <protection/>
    </xf>
    <xf numFmtId="188" fontId="45" fillId="38" borderId="11" xfId="54" applyNumberFormat="1" applyFont="1" applyFill="1" applyBorder="1" applyAlignment="1">
      <alignment horizontal="right" vertical="center" wrapText="1"/>
      <protection/>
    </xf>
    <xf numFmtId="4" fontId="0" fillId="7" borderId="11" xfId="0" applyNumberFormat="1" applyFill="1" applyBorder="1" applyAlignment="1">
      <alignment horizontal="right" vertical="center" wrapText="1"/>
    </xf>
    <xf numFmtId="184" fontId="0" fillId="38" borderId="11" xfId="0" applyNumberFormat="1" applyFill="1" applyBorder="1" applyAlignment="1">
      <alignment horizontal="center" vertical="center" wrapText="1"/>
    </xf>
    <xf numFmtId="2" fontId="45" fillId="4" borderId="14" xfId="0" applyNumberFormat="1" applyFont="1" applyFill="1" applyBorder="1" applyAlignment="1">
      <alignment horizontal="right" vertical="center" wrapText="1"/>
    </xf>
    <xf numFmtId="2" fontId="55" fillId="0" borderId="43" xfId="0" applyNumberFormat="1" applyFont="1" applyBorder="1" applyAlignment="1">
      <alignment horizontal="right" vertical="center" wrapText="1"/>
    </xf>
    <xf numFmtId="2" fontId="55" fillId="4" borderId="45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60" zoomScalePageLayoutView="0" workbookViewId="0" topLeftCell="A1">
      <selection activeCell="F40" sqref="F40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103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74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23.2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56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148">
        <v>2</v>
      </c>
      <c r="C12" s="148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2217595</v>
      </c>
      <c r="F14" s="34"/>
      <c r="G14" s="34">
        <f>G15</f>
        <v>2217595</v>
      </c>
      <c r="H14" s="34"/>
      <c r="I14" s="34"/>
      <c r="J14" s="34">
        <f>J15</f>
        <v>2217595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2217595</v>
      </c>
      <c r="F15" s="35"/>
      <c r="G15" s="35">
        <f>G16</f>
        <v>2217595</v>
      </c>
      <c r="H15" s="35"/>
      <c r="I15" s="35"/>
      <c r="J15" s="35">
        <f>J16</f>
        <v>2217595</v>
      </c>
      <c r="K15" s="35"/>
    </row>
    <row r="16" spans="1:11" s="1" customFormat="1" ht="39.75" customHeight="1">
      <c r="A16" s="6" t="s">
        <v>19</v>
      </c>
      <c r="B16" s="155" t="s">
        <v>90</v>
      </c>
      <c r="C16" s="156"/>
      <c r="D16" s="7" t="s">
        <v>4</v>
      </c>
      <c r="E16" s="64">
        <v>2217595</v>
      </c>
      <c r="F16" s="64"/>
      <c r="G16" s="79">
        <f>E16</f>
        <v>2217595</v>
      </c>
      <c r="H16" s="64"/>
      <c r="I16" s="64"/>
      <c r="J16" s="64">
        <f>G16</f>
        <v>2217595</v>
      </c>
      <c r="K16" s="64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92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93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94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95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/>
      <c r="F31" s="81">
        <f>F32+F40+F41+F47+F48+F49</f>
        <v>2152620</v>
      </c>
      <c r="G31" s="81">
        <f>G32+G40+G41+G47+G48+G49</f>
        <v>2152620</v>
      </c>
      <c r="H31" s="81"/>
      <c r="I31" s="81"/>
      <c r="J31" s="81">
        <f>J32+J40+J41+J47+J48+J49</f>
        <v>2152620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2"/>
      <c r="F32" s="83">
        <f>F38</f>
        <v>2152620</v>
      </c>
      <c r="G32" s="83">
        <f>F32</f>
        <v>2152620</v>
      </c>
      <c r="H32" s="83"/>
      <c r="I32" s="83"/>
      <c r="J32" s="83">
        <f>G32</f>
        <v>2152620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4"/>
      <c r="F38" s="87">
        <v>2152620</v>
      </c>
      <c r="G38" s="87">
        <f>F38</f>
        <v>2152620</v>
      </c>
      <c r="H38" s="87"/>
      <c r="I38" s="87"/>
      <c r="J38" s="87">
        <f>F38</f>
        <v>2152620</v>
      </c>
      <c r="K38" s="88"/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73" t="s">
        <v>40</v>
      </c>
      <c r="C48" s="174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73" t="s">
        <v>62</v>
      </c>
      <c r="C49" s="174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/>
      <c r="F50" s="80">
        <f>E14-F31</f>
        <v>64975</v>
      </c>
      <c r="G50" s="80">
        <f>G14-G31</f>
        <v>64975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6"/>
      <c r="C51" s="37" t="s">
        <v>45</v>
      </c>
      <c r="D51" s="4" t="s">
        <v>6</v>
      </c>
      <c r="E51" s="69"/>
      <c r="F51" s="78">
        <f>(F50/E14)*100</f>
        <v>2.929975942406075</v>
      </c>
      <c r="G51" s="78">
        <f>(G50/G14)*100</f>
        <v>2.929975942406075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2152620</v>
      </c>
      <c r="H54" s="91"/>
      <c r="I54" s="91"/>
      <c r="J54" s="91">
        <f>J31</f>
        <v>2152620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0" t="s">
        <v>78</v>
      </c>
      <c r="B57" s="170"/>
      <c r="C57" s="170"/>
      <c r="D57" s="19" t="s">
        <v>77</v>
      </c>
      <c r="E57" s="19"/>
      <c r="F57" s="19"/>
      <c r="G57" s="19"/>
      <c r="H57" s="19"/>
      <c r="I57" s="170" t="s">
        <v>105</v>
      </c>
      <c r="J57" s="170"/>
      <c r="K57" s="170"/>
      <c r="L57" s="170"/>
    </row>
    <row r="58" spans="1:11" s="20" customFormat="1" ht="28.5" customHeight="1">
      <c r="A58" s="170" t="s">
        <v>79</v>
      </c>
      <c r="B58" s="170"/>
      <c r="C58" s="170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87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58:C58"/>
    <mergeCell ref="I67:J67"/>
    <mergeCell ref="B48:C48"/>
    <mergeCell ref="B49:C49"/>
    <mergeCell ref="B50:B51"/>
    <mergeCell ref="B52:B53"/>
    <mergeCell ref="B54:C54"/>
    <mergeCell ref="A57:C57"/>
    <mergeCell ref="I57:L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29">
      <selection activeCell="G46" sqref="G46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117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74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23.2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56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148">
        <v>2</v>
      </c>
      <c r="C12" s="148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2897297</v>
      </c>
      <c r="F14" s="34"/>
      <c r="G14" s="34">
        <f>G15</f>
        <v>2897297</v>
      </c>
      <c r="H14" s="34"/>
      <c r="I14" s="34"/>
      <c r="J14" s="34">
        <f>J15</f>
        <v>2897297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2897297</v>
      </c>
      <c r="F15" s="35"/>
      <c r="G15" s="35">
        <f>G16</f>
        <v>2897297</v>
      </c>
      <c r="H15" s="35"/>
      <c r="I15" s="35"/>
      <c r="J15" s="35">
        <f>J16</f>
        <v>2897297</v>
      </c>
      <c r="K15" s="35"/>
    </row>
    <row r="16" spans="1:11" s="1" customFormat="1" ht="39.75" customHeight="1">
      <c r="A16" s="6" t="s">
        <v>19</v>
      </c>
      <c r="B16" s="155" t="s">
        <v>90</v>
      </c>
      <c r="C16" s="156"/>
      <c r="D16" s="7" t="s">
        <v>4</v>
      </c>
      <c r="E16" s="64">
        <v>2897297</v>
      </c>
      <c r="F16" s="64"/>
      <c r="G16" s="79">
        <f>E16</f>
        <v>2897297</v>
      </c>
      <c r="H16" s="64"/>
      <c r="I16" s="64"/>
      <c r="J16" s="64">
        <f>G16</f>
        <v>2897297</v>
      </c>
      <c r="K16" s="64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92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93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94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95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/>
      <c r="F31" s="81">
        <f>F32+F40+F41+F47+F48+F49</f>
        <v>2812407</v>
      </c>
      <c r="G31" s="81">
        <f>G32+G40+G41+G47+G48+G49</f>
        <v>2812407</v>
      </c>
      <c r="H31" s="81"/>
      <c r="I31" s="81"/>
      <c r="J31" s="81">
        <f>J32+J40+J41+J47+J48+J49</f>
        <v>2812407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2"/>
      <c r="F32" s="83">
        <f>F38</f>
        <v>2812407</v>
      </c>
      <c r="G32" s="83">
        <f>F32</f>
        <v>2812407</v>
      </c>
      <c r="H32" s="83"/>
      <c r="I32" s="83"/>
      <c r="J32" s="83">
        <f>G32</f>
        <v>2812407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4"/>
      <c r="F38" s="87">
        <v>2812407</v>
      </c>
      <c r="G38" s="87">
        <f>F38</f>
        <v>2812407</v>
      </c>
      <c r="H38" s="87"/>
      <c r="I38" s="87"/>
      <c r="J38" s="87">
        <f>F38</f>
        <v>2812407</v>
      </c>
      <c r="K38" s="88"/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81" t="s">
        <v>40</v>
      </c>
      <c r="C48" s="182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1" t="s">
        <v>62</v>
      </c>
      <c r="C49" s="182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/>
      <c r="F50" s="80">
        <f>E14-F31</f>
        <v>84890</v>
      </c>
      <c r="G50" s="80">
        <f>G14-G31</f>
        <v>84890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6"/>
      <c r="C51" s="37" t="s">
        <v>45</v>
      </c>
      <c r="D51" s="4" t="s">
        <v>6</v>
      </c>
      <c r="E51" s="69"/>
      <c r="F51" s="78">
        <f>(F50/E14)*100</f>
        <v>2.9299723155755175</v>
      </c>
      <c r="G51" s="78">
        <f>(G50/G14)*100</f>
        <v>2.9299723155755175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2812407</v>
      </c>
      <c r="H54" s="91"/>
      <c r="I54" s="91"/>
      <c r="J54" s="91">
        <f>J31</f>
        <v>2812407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0" t="s">
        <v>78</v>
      </c>
      <c r="B57" s="170"/>
      <c r="C57" s="170"/>
      <c r="D57" s="19" t="s">
        <v>77</v>
      </c>
      <c r="E57" s="19"/>
      <c r="F57" s="19"/>
      <c r="G57" s="19"/>
      <c r="H57" s="19"/>
      <c r="I57" s="170" t="s">
        <v>105</v>
      </c>
      <c r="J57" s="170"/>
      <c r="K57" s="170"/>
      <c r="L57" s="170"/>
    </row>
    <row r="58" spans="1:11" s="20" customFormat="1" ht="28.5" customHeight="1">
      <c r="A58" s="170" t="s">
        <v>79</v>
      </c>
      <c r="B58" s="170"/>
      <c r="C58" s="170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32">
      <selection activeCell="G46" sqref="G46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118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74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23.2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56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148">
        <v>2</v>
      </c>
      <c r="C12" s="148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2561096</v>
      </c>
      <c r="F14" s="34"/>
      <c r="G14" s="34">
        <f>G15</f>
        <v>2561096</v>
      </c>
      <c r="H14" s="34"/>
      <c r="I14" s="34"/>
      <c r="J14" s="34">
        <f>J15</f>
        <v>2561096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2561096</v>
      </c>
      <c r="F15" s="35"/>
      <c r="G15" s="35">
        <f>G16</f>
        <v>2561096</v>
      </c>
      <c r="H15" s="35"/>
      <c r="I15" s="35"/>
      <c r="J15" s="35">
        <f>J16</f>
        <v>2561096</v>
      </c>
      <c r="K15" s="35"/>
    </row>
    <row r="16" spans="1:11" s="1" customFormat="1" ht="39.75" customHeight="1">
      <c r="A16" s="6" t="s">
        <v>19</v>
      </c>
      <c r="B16" s="155" t="s">
        <v>90</v>
      </c>
      <c r="C16" s="156"/>
      <c r="D16" s="7" t="s">
        <v>4</v>
      </c>
      <c r="E16" s="64">
        <v>2561096</v>
      </c>
      <c r="F16" s="64"/>
      <c r="G16" s="79">
        <f>E16</f>
        <v>2561096</v>
      </c>
      <c r="H16" s="64"/>
      <c r="I16" s="64"/>
      <c r="J16" s="64">
        <f>G16</f>
        <v>2561096</v>
      </c>
      <c r="K16" s="64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92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93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94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95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/>
      <c r="F31" s="81">
        <f>F32+F40+F41+F47+F48+F49</f>
        <v>2486057</v>
      </c>
      <c r="G31" s="81">
        <f>G32+G40+G41+G47+G48+G49</f>
        <v>2486057</v>
      </c>
      <c r="H31" s="81"/>
      <c r="I31" s="81"/>
      <c r="J31" s="81">
        <f>J32+J40+J41+J47+J48+J49</f>
        <v>2486057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2"/>
      <c r="F32" s="83">
        <f>F38</f>
        <v>2486057</v>
      </c>
      <c r="G32" s="83">
        <f>F32</f>
        <v>2486057</v>
      </c>
      <c r="H32" s="83"/>
      <c r="I32" s="83"/>
      <c r="J32" s="83">
        <f>G32</f>
        <v>2486057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4"/>
      <c r="F38" s="87">
        <v>2486057</v>
      </c>
      <c r="G38" s="87">
        <f>F38</f>
        <v>2486057</v>
      </c>
      <c r="H38" s="87"/>
      <c r="I38" s="87"/>
      <c r="J38" s="87">
        <f>F38</f>
        <v>2486057</v>
      </c>
      <c r="K38" s="88"/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81" t="s">
        <v>40</v>
      </c>
      <c r="C48" s="182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1" t="s">
        <v>62</v>
      </c>
      <c r="C49" s="182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/>
      <c r="F50" s="80">
        <f>E14-F31</f>
        <v>75039</v>
      </c>
      <c r="G50" s="80">
        <f>G14-G31</f>
        <v>75039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6"/>
      <c r="C51" s="37" t="s">
        <v>45</v>
      </c>
      <c r="D51" s="4" t="s">
        <v>6</v>
      </c>
      <c r="E51" s="69"/>
      <c r="F51" s="78">
        <f>(F50/E14)*100</f>
        <v>2.9299565498520947</v>
      </c>
      <c r="G51" s="78">
        <f>(G50/G14)*100</f>
        <v>2.9299565498520947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2486057</v>
      </c>
      <c r="H54" s="91"/>
      <c r="I54" s="91"/>
      <c r="J54" s="91">
        <f>J31</f>
        <v>2486057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0" t="s">
        <v>78</v>
      </c>
      <c r="B57" s="170"/>
      <c r="C57" s="170"/>
      <c r="D57" s="19" t="s">
        <v>77</v>
      </c>
      <c r="E57" s="19"/>
      <c r="F57" s="19"/>
      <c r="G57" s="19"/>
      <c r="H57" s="19"/>
      <c r="I57" s="170" t="s">
        <v>105</v>
      </c>
      <c r="J57" s="170"/>
      <c r="K57" s="170"/>
      <c r="L57" s="170"/>
    </row>
    <row r="58" spans="1:11" s="20" customFormat="1" ht="28.5" customHeight="1">
      <c r="A58" s="170" t="s">
        <v>79</v>
      </c>
      <c r="B58" s="170"/>
      <c r="C58" s="170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AA51" sqref="AA51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119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74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23.2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83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148">
        <v>2</v>
      </c>
      <c r="C12" s="148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2847051</v>
      </c>
      <c r="F14" s="34"/>
      <c r="G14" s="34">
        <f>G15</f>
        <v>2847051</v>
      </c>
      <c r="H14" s="34"/>
      <c r="I14" s="34"/>
      <c r="J14" s="34">
        <f>J15</f>
        <v>2847051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2847051</v>
      </c>
      <c r="F15" s="35"/>
      <c r="G15" s="35">
        <f>G16</f>
        <v>2847051</v>
      </c>
      <c r="H15" s="35"/>
      <c r="I15" s="35"/>
      <c r="J15" s="35">
        <f>J16</f>
        <v>2847051</v>
      </c>
      <c r="K15" s="35"/>
    </row>
    <row r="16" spans="1:11" s="1" customFormat="1" ht="39.75" customHeight="1">
      <c r="A16" s="6" t="s">
        <v>19</v>
      </c>
      <c r="B16" s="155" t="s">
        <v>90</v>
      </c>
      <c r="C16" s="156"/>
      <c r="D16" s="7" t="s">
        <v>4</v>
      </c>
      <c r="E16" s="64">
        <v>2847051</v>
      </c>
      <c r="F16" s="64"/>
      <c r="G16" s="79">
        <f>E16</f>
        <v>2847051</v>
      </c>
      <c r="H16" s="64"/>
      <c r="I16" s="64"/>
      <c r="J16" s="64">
        <f>G16</f>
        <v>2847051</v>
      </c>
      <c r="K16" s="64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92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93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94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95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/>
      <c r="F31" s="81">
        <f>F32+F40+F41+F47+F48+F49</f>
        <v>2434046</v>
      </c>
      <c r="G31" s="81">
        <f>G32+G40+G41+G47+G48+G49</f>
        <v>2434046</v>
      </c>
      <c r="H31" s="81"/>
      <c r="I31" s="81"/>
      <c r="J31" s="81">
        <f>J32+J40+J41+J47+J48+J49</f>
        <v>2434046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2"/>
      <c r="F32" s="83">
        <f>F38</f>
        <v>2434046</v>
      </c>
      <c r="G32" s="83">
        <f>F32</f>
        <v>2434046</v>
      </c>
      <c r="H32" s="83"/>
      <c r="I32" s="83"/>
      <c r="J32" s="83">
        <f>G32</f>
        <v>2434046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4"/>
      <c r="F38" s="87">
        <v>2434046</v>
      </c>
      <c r="G38" s="87">
        <f>F38</f>
        <v>2434046</v>
      </c>
      <c r="H38" s="87"/>
      <c r="I38" s="87"/>
      <c r="J38" s="87">
        <f>F38</f>
        <v>2434046</v>
      </c>
      <c r="K38" s="88"/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81" t="s">
        <v>40</v>
      </c>
      <c r="C48" s="182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1" t="s">
        <v>62</v>
      </c>
      <c r="C49" s="182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/>
      <c r="F50" s="80">
        <f>E14-F31</f>
        <v>413005</v>
      </c>
      <c r="G50" s="80">
        <f>G14-G31</f>
        <v>413005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6"/>
      <c r="C51" s="37" t="s">
        <v>45</v>
      </c>
      <c r="D51" s="4" t="s">
        <v>6</v>
      </c>
      <c r="E51" s="69"/>
      <c r="F51" s="78">
        <f>(F50/E14)*100</f>
        <v>14.50641382960825</v>
      </c>
      <c r="G51" s="78">
        <f>(G50/G14)*100</f>
        <v>14.50641382960825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2434046</v>
      </c>
      <c r="H54" s="91"/>
      <c r="I54" s="91"/>
      <c r="J54" s="91">
        <f>J31</f>
        <v>2434046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0" t="s">
        <v>78</v>
      </c>
      <c r="B57" s="170"/>
      <c r="C57" s="170"/>
      <c r="D57" s="19" t="s">
        <v>77</v>
      </c>
      <c r="E57" s="19"/>
      <c r="F57" s="19"/>
      <c r="G57" s="19"/>
      <c r="H57" s="19"/>
      <c r="I57" s="170" t="s">
        <v>105</v>
      </c>
      <c r="J57" s="170"/>
      <c r="K57" s="170"/>
      <c r="L57" s="170"/>
    </row>
    <row r="58" spans="1:11" s="20" customFormat="1" ht="28.5" customHeight="1">
      <c r="A58" s="170" t="s">
        <v>79</v>
      </c>
      <c r="B58" s="170"/>
      <c r="C58" s="170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32">
      <selection activeCell="G46" sqref="G46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119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74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23.2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83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148">
        <v>2</v>
      </c>
      <c r="C12" s="148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2515821</v>
      </c>
      <c r="F14" s="34"/>
      <c r="G14" s="34">
        <f>G15</f>
        <v>2515821</v>
      </c>
      <c r="H14" s="34"/>
      <c r="I14" s="34"/>
      <c r="J14" s="34">
        <f>J15</f>
        <v>2515821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2515821</v>
      </c>
      <c r="F15" s="35"/>
      <c r="G15" s="35">
        <f>G16</f>
        <v>2515821</v>
      </c>
      <c r="H15" s="35"/>
      <c r="I15" s="35"/>
      <c r="J15" s="35">
        <f>J16</f>
        <v>2515821</v>
      </c>
      <c r="K15" s="35"/>
    </row>
    <row r="16" spans="1:11" s="1" customFormat="1" ht="39.75" customHeight="1">
      <c r="A16" s="6" t="s">
        <v>19</v>
      </c>
      <c r="B16" s="155" t="s">
        <v>90</v>
      </c>
      <c r="C16" s="156"/>
      <c r="D16" s="7" t="s">
        <v>4</v>
      </c>
      <c r="E16" s="64">
        <v>2515821</v>
      </c>
      <c r="F16" s="64"/>
      <c r="G16" s="79">
        <f>E16</f>
        <v>2515821</v>
      </c>
      <c r="H16" s="64"/>
      <c r="I16" s="64"/>
      <c r="J16" s="64">
        <f>G16</f>
        <v>2515821</v>
      </c>
      <c r="K16" s="64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92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93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94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95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/>
      <c r="F31" s="81">
        <f>F32+F40+F41+F47+F48+F49</f>
        <v>2434046</v>
      </c>
      <c r="G31" s="81">
        <f>G32+G40+G41+G47+G48+G49</f>
        <v>2434046</v>
      </c>
      <c r="H31" s="81"/>
      <c r="I31" s="81"/>
      <c r="J31" s="81">
        <f>J32+J40+J41+J47+J48+J49</f>
        <v>2434046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2"/>
      <c r="F32" s="83">
        <f>F38</f>
        <v>2434046</v>
      </c>
      <c r="G32" s="83">
        <f>F32</f>
        <v>2434046</v>
      </c>
      <c r="H32" s="83"/>
      <c r="I32" s="83"/>
      <c r="J32" s="83">
        <f>G32</f>
        <v>2434046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4"/>
      <c r="F38" s="87">
        <f>2434046</f>
        <v>2434046</v>
      </c>
      <c r="G38" s="87">
        <f>F38</f>
        <v>2434046</v>
      </c>
      <c r="H38" s="87"/>
      <c r="I38" s="87"/>
      <c r="J38" s="87">
        <f>F38</f>
        <v>2434046</v>
      </c>
      <c r="K38" s="88"/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81" t="s">
        <v>40</v>
      </c>
      <c r="C48" s="182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1" t="s">
        <v>62</v>
      </c>
      <c r="C49" s="182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/>
      <c r="F50" s="80">
        <f>E14-F31</f>
        <v>81775</v>
      </c>
      <c r="G50" s="80">
        <f>G14-G31</f>
        <v>81775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6"/>
      <c r="C51" s="37" t="s">
        <v>45</v>
      </c>
      <c r="D51" s="4" t="s">
        <v>6</v>
      </c>
      <c r="E51" s="69"/>
      <c r="F51" s="78">
        <f>(F50/E14)*100</f>
        <v>3.2504299789213937</v>
      </c>
      <c r="G51" s="78">
        <f>(G50/G14)*100</f>
        <v>3.2504299789213937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2434046</v>
      </c>
      <c r="H54" s="91"/>
      <c r="I54" s="91"/>
      <c r="J54" s="91">
        <f>J31</f>
        <v>2434046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0" t="s">
        <v>78</v>
      </c>
      <c r="B57" s="170"/>
      <c r="C57" s="170"/>
      <c r="D57" s="19" t="s">
        <v>77</v>
      </c>
      <c r="E57" s="19"/>
      <c r="F57" s="19"/>
      <c r="G57" s="19"/>
      <c r="H57" s="19"/>
      <c r="I57" s="170" t="s">
        <v>105</v>
      </c>
      <c r="J57" s="170"/>
      <c r="K57" s="170"/>
      <c r="L57" s="170"/>
    </row>
    <row r="58" spans="1:11" s="20" customFormat="1" ht="28.5" customHeight="1">
      <c r="A58" s="170" t="s">
        <v>79</v>
      </c>
      <c r="B58" s="170"/>
      <c r="C58" s="170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29"/>
  <sheetViews>
    <sheetView view="pageBreakPreview" zoomScale="40" zoomScaleSheetLayoutView="40" zoomScalePageLayoutView="0" workbookViewId="0" topLeftCell="A23">
      <selection activeCell="G46" sqref="G46"/>
    </sheetView>
  </sheetViews>
  <sheetFormatPr defaultColWidth="9.00390625" defaultRowHeight="12.75"/>
  <cols>
    <col min="1" max="1" width="9.875" style="0" customWidth="1"/>
    <col min="2" max="2" width="34.75390625" style="0" customWidth="1"/>
    <col min="3" max="3" width="60.00390625" style="0" customWidth="1"/>
    <col min="4" max="4" width="14.375" style="0" customWidth="1"/>
    <col min="5" max="5" width="19.375" style="0" customWidth="1"/>
    <col min="6" max="6" width="22.375" style="0" customWidth="1"/>
    <col min="7" max="7" width="19.625" style="0" customWidth="1"/>
    <col min="8" max="8" width="20.375" style="0" customWidth="1"/>
    <col min="9" max="9" width="19.00390625" style="0" customWidth="1"/>
    <col min="10" max="10" width="19.375" style="0" customWidth="1"/>
    <col min="11" max="11" width="20.00390625" style="0" customWidth="1"/>
    <col min="12" max="12" width="12.25390625" style="0" hidden="1" customWidth="1"/>
  </cols>
  <sheetData>
    <row r="1" spans="1:11" ht="60" customHeight="1">
      <c r="A1" s="196" t="s">
        <v>120</v>
      </c>
      <c r="B1" s="196"/>
      <c r="C1" s="196"/>
      <c r="D1" s="196"/>
      <c r="E1" s="197"/>
      <c r="F1" s="197"/>
      <c r="G1" s="197"/>
      <c r="H1" s="197"/>
      <c r="I1" s="197"/>
      <c r="J1" s="197"/>
      <c r="K1" s="197"/>
    </row>
    <row r="2" spans="1:11" ht="30.75" customHeight="1">
      <c r="A2" s="196" t="s">
        <v>74</v>
      </c>
      <c r="B2" s="196"/>
      <c r="C2" s="196"/>
      <c r="D2" s="196"/>
      <c r="E2" s="198"/>
      <c r="F2" s="198"/>
      <c r="G2" s="198"/>
      <c r="H2" s="198"/>
      <c r="I2" s="198"/>
      <c r="J2" s="198"/>
      <c r="K2" s="198"/>
    </row>
    <row r="3" spans="1:11" ht="15.75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37.5" customHeight="1" thickBot="1">
      <c r="A4" s="199" t="s">
        <v>52</v>
      </c>
      <c r="B4" s="199"/>
      <c r="C4" s="199"/>
      <c r="D4" s="199"/>
      <c r="E4" s="200"/>
      <c r="F4" s="200"/>
      <c r="G4" s="200"/>
      <c r="H4" s="200"/>
      <c r="I4" s="200"/>
      <c r="J4" s="200"/>
      <c r="K4" s="200"/>
    </row>
    <row r="5" spans="1:11" s="1" customFormat="1" ht="23.25" customHeight="1">
      <c r="A5" s="201" t="s">
        <v>9</v>
      </c>
      <c r="B5" s="203" t="s">
        <v>10</v>
      </c>
      <c r="C5" s="204"/>
      <c r="D5" s="205" t="s">
        <v>11</v>
      </c>
      <c r="E5" s="206" t="s">
        <v>12</v>
      </c>
      <c r="F5" s="207"/>
      <c r="G5" s="207"/>
      <c r="H5" s="207"/>
      <c r="I5" s="207"/>
      <c r="J5" s="208"/>
      <c r="K5" s="209"/>
    </row>
    <row r="6" spans="1:11" s="1" customFormat="1" ht="83.25" customHeight="1">
      <c r="A6" s="202"/>
      <c r="B6" s="140"/>
      <c r="C6" s="141"/>
      <c r="D6" s="143"/>
      <c r="E6" s="43" t="s">
        <v>73</v>
      </c>
      <c r="F6" s="43" t="s">
        <v>13</v>
      </c>
      <c r="G6" s="42" t="s">
        <v>14</v>
      </c>
      <c r="H6" s="42" t="s">
        <v>3</v>
      </c>
      <c r="I6" s="42" t="s">
        <v>15</v>
      </c>
      <c r="J6" s="42" t="s">
        <v>16</v>
      </c>
      <c r="K6" s="93" t="s">
        <v>17</v>
      </c>
    </row>
    <row r="7" spans="1:11" s="1" customFormat="1" ht="30" customHeight="1">
      <c r="A7" s="94">
        <v>1</v>
      </c>
      <c r="B7" s="148">
        <v>2</v>
      </c>
      <c r="C7" s="148"/>
      <c r="D7" s="45">
        <v>3</v>
      </c>
      <c r="E7" s="124">
        <v>4</v>
      </c>
      <c r="F7" s="124">
        <v>5</v>
      </c>
      <c r="G7" s="45">
        <v>6</v>
      </c>
      <c r="H7" s="45">
        <v>7</v>
      </c>
      <c r="I7" s="45">
        <v>8</v>
      </c>
      <c r="J7" s="45">
        <v>9</v>
      </c>
      <c r="K7" s="95">
        <v>10</v>
      </c>
    </row>
    <row r="8" spans="1:12" s="1" customFormat="1" ht="40.5" customHeight="1" hidden="1">
      <c r="A8" s="96"/>
      <c r="B8" s="149" t="s">
        <v>63</v>
      </c>
      <c r="C8" s="150"/>
      <c r="D8" s="77" t="s">
        <v>4</v>
      </c>
      <c r="E8" s="72"/>
      <c r="F8" s="72"/>
      <c r="G8" s="72"/>
      <c r="H8" s="72"/>
      <c r="I8" s="72"/>
      <c r="J8" s="72"/>
      <c r="K8" s="97"/>
      <c r="L8" s="26"/>
    </row>
    <row r="9" spans="1:11" s="1" customFormat="1" ht="69.75" customHeight="1">
      <c r="A9" s="98">
        <v>1</v>
      </c>
      <c r="B9" s="151" t="s">
        <v>121</v>
      </c>
      <c r="C9" s="195"/>
      <c r="D9" s="4" t="s">
        <v>4</v>
      </c>
      <c r="E9" s="34">
        <f>E11</f>
        <v>27170524</v>
      </c>
      <c r="F9" s="34"/>
      <c r="G9" s="34">
        <f>G10</f>
        <v>27170524</v>
      </c>
      <c r="H9" s="34"/>
      <c r="I9" s="34"/>
      <c r="J9" s="34">
        <f>J10</f>
        <v>27170524</v>
      </c>
      <c r="K9" s="99"/>
    </row>
    <row r="10" spans="1:11" s="47" customFormat="1" ht="60" customHeight="1">
      <c r="A10" s="100" t="s">
        <v>18</v>
      </c>
      <c r="B10" s="153" t="s">
        <v>89</v>
      </c>
      <c r="C10" s="193"/>
      <c r="D10" s="76" t="s">
        <v>4</v>
      </c>
      <c r="E10" s="35">
        <f>E11</f>
        <v>27170524</v>
      </c>
      <c r="F10" s="35"/>
      <c r="G10" s="35">
        <f>G11</f>
        <v>27170524</v>
      </c>
      <c r="H10" s="35"/>
      <c r="I10" s="35"/>
      <c r="J10" s="35">
        <f>J11</f>
        <v>27170524</v>
      </c>
      <c r="K10" s="101"/>
    </row>
    <row r="11" spans="1:11" s="1" customFormat="1" ht="54.75" customHeight="1">
      <c r="A11" s="102" t="s">
        <v>19</v>
      </c>
      <c r="B11" s="155" t="s">
        <v>90</v>
      </c>
      <c r="C11" s="192"/>
      <c r="D11" s="7" t="s">
        <v>4</v>
      </c>
      <c r="E11" s="64">
        <v>27170524</v>
      </c>
      <c r="F11" s="64"/>
      <c r="G11" s="79">
        <f>E11</f>
        <v>27170524</v>
      </c>
      <c r="H11" s="64"/>
      <c r="I11" s="64"/>
      <c r="J11" s="64">
        <f>G11</f>
        <v>27170524</v>
      </c>
      <c r="K11" s="103"/>
    </row>
    <row r="12" spans="1:11" s="1" customFormat="1" ht="59.25" customHeight="1">
      <c r="A12" s="102" t="s">
        <v>20</v>
      </c>
      <c r="B12" s="155" t="s">
        <v>91</v>
      </c>
      <c r="C12" s="192"/>
      <c r="D12" s="7" t="s">
        <v>4</v>
      </c>
      <c r="E12" s="48"/>
      <c r="F12" s="5"/>
      <c r="G12" s="49"/>
      <c r="H12" s="5"/>
      <c r="I12" s="5"/>
      <c r="J12" s="48"/>
      <c r="K12" s="104"/>
    </row>
    <row r="13" spans="1:11" s="1" customFormat="1" ht="54.75" customHeight="1">
      <c r="A13" s="102" t="s">
        <v>21</v>
      </c>
      <c r="B13" s="155" t="s">
        <v>92</v>
      </c>
      <c r="C13" s="192"/>
      <c r="D13" s="7" t="s">
        <v>4</v>
      </c>
      <c r="E13" s="48"/>
      <c r="F13" s="5"/>
      <c r="G13" s="49"/>
      <c r="H13" s="5"/>
      <c r="I13" s="5"/>
      <c r="J13" s="48"/>
      <c r="K13" s="104"/>
    </row>
    <row r="14" spans="1:11" s="1" customFormat="1" ht="54.75" customHeight="1" hidden="1">
      <c r="A14" s="102" t="s">
        <v>46</v>
      </c>
      <c r="B14" s="157" t="s">
        <v>47</v>
      </c>
      <c r="C14" s="194"/>
      <c r="D14" s="7" t="s">
        <v>4</v>
      </c>
      <c r="E14" s="8"/>
      <c r="F14" s="8"/>
      <c r="G14" s="8"/>
      <c r="H14" s="8"/>
      <c r="I14" s="8"/>
      <c r="J14" s="9"/>
      <c r="K14" s="105"/>
    </row>
    <row r="15" spans="1:11" s="47" customFormat="1" ht="57.75" customHeight="1">
      <c r="A15" s="100" t="s">
        <v>22</v>
      </c>
      <c r="B15" s="153" t="s">
        <v>93</v>
      </c>
      <c r="C15" s="193"/>
      <c r="D15" s="76" t="s">
        <v>4</v>
      </c>
      <c r="E15" s="32"/>
      <c r="F15" s="32"/>
      <c r="G15" s="32"/>
      <c r="H15" s="32"/>
      <c r="I15" s="32"/>
      <c r="J15" s="32"/>
      <c r="K15" s="106"/>
    </row>
    <row r="16" spans="1:11" s="1" customFormat="1" ht="53.25" customHeight="1">
      <c r="A16" s="102" t="s">
        <v>23</v>
      </c>
      <c r="B16" s="155" t="s">
        <v>94</v>
      </c>
      <c r="C16" s="192"/>
      <c r="D16" s="7" t="s">
        <v>4</v>
      </c>
      <c r="E16" s="48"/>
      <c r="F16" s="5"/>
      <c r="G16" s="49"/>
      <c r="H16" s="5"/>
      <c r="I16" s="5"/>
      <c r="J16" s="48"/>
      <c r="K16" s="104"/>
    </row>
    <row r="17" spans="1:11" s="1" customFormat="1" ht="56.25" customHeight="1">
      <c r="A17" s="102" t="s">
        <v>24</v>
      </c>
      <c r="B17" s="155" t="s">
        <v>95</v>
      </c>
      <c r="C17" s="192"/>
      <c r="D17" s="7" t="s">
        <v>4</v>
      </c>
      <c r="E17" s="48"/>
      <c r="F17" s="5"/>
      <c r="G17" s="49"/>
      <c r="H17" s="5"/>
      <c r="I17" s="5"/>
      <c r="J17" s="48"/>
      <c r="K17" s="104"/>
    </row>
    <row r="18" spans="1:11" s="47" customFormat="1" ht="54.75" customHeight="1">
      <c r="A18" s="100" t="s">
        <v>25</v>
      </c>
      <c r="B18" s="159" t="s">
        <v>96</v>
      </c>
      <c r="C18" s="159"/>
      <c r="D18" s="76" t="s">
        <v>4</v>
      </c>
      <c r="E18" s="32"/>
      <c r="F18" s="32"/>
      <c r="G18" s="32"/>
      <c r="H18" s="32"/>
      <c r="I18" s="32"/>
      <c r="J18" s="32"/>
      <c r="K18" s="106"/>
    </row>
    <row r="19" spans="1:11" s="1" customFormat="1" ht="54.75" customHeight="1">
      <c r="A19" s="102" t="s">
        <v>26</v>
      </c>
      <c r="B19" s="155" t="s">
        <v>97</v>
      </c>
      <c r="C19" s="155"/>
      <c r="D19" s="7" t="s">
        <v>4</v>
      </c>
      <c r="E19" s="48"/>
      <c r="F19" s="5"/>
      <c r="G19" s="49"/>
      <c r="H19" s="5"/>
      <c r="I19" s="5"/>
      <c r="J19" s="48"/>
      <c r="K19" s="104"/>
    </row>
    <row r="20" spans="1:11" s="1" customFormat="1" ht="54.75" customHeight="1">
      <c r="A20" s="102" t="s">
        <v>27</v>
      </c>
      <c r="B20" s="155" t="s">
        <v>98</v>
      </c>
      <c r="C20" s="155"/>
      <c r="D20" s="7" t="s">
        <v>4</v>
      </c>
      <c r="E20" s="48"/>
      <c r="F20" s="5"/>
      <c r="G20" s="49"/>
      <c r="H20" s="5"/>
      <c r="I20" s="5"/>
      <c r="J20" s="48"/>
      <c r="K20" s="104"/>
    </row>
    <row r="21" spans="1:11" s="1" customFormat="1" ht="57.75" customHeight="1">
      <c r="A21" s="102" t="s">
        <v>28</v>
      </c>
      <c r="B21" s="155" t="s">
        <v>29</v>
      </c>
      <c r="C21" s="192"/>
      <c r="D21" s="7" t="s">
        <v>4</v>
      </c>
      <c r="E21" s="48"/>
      <c r="F21" s="5"/>
      <c r="G21" s="49"/>
      <c r="H21" s="5"/>
      <c r="I21" s="5"/>
      <c r="J21" s="48"/>
      <c r="K21" s="104"/>
    </row>
    <row r="22" spans="1:11" s="47" customFormat="1" ht="39.75" customHeight="1">
      <c r="A22" s="100" t="s">
        <v>30</v>
      </c>
      <c r="B22" s="153" t="s">
        <v>99</v>
      </c>
      <c r="C22" s="193"/>
      <c r="D22" s="76" t="s">
        <v>4</v>
      </c>
      <c r="E22" s="32"/>
      <c r="F22" s="32"/>
      <c r="G22" s="32"/>
      <c r="H22" s="32"/>
      <c r="I22" s="32"/>
      <c r="J22" s="32"/>
      <c r="K22" s="106"/>
    </row>
    <row r="23" spans="1:11" s="1" customFormat="1" ht="29.25" customHeight="1">
      <c r="A23" s="107" t="s">
        <v>31</v>
      </c>
      <c r="B23" s="155" t="s">
        <v>100</v>
      </c>
      <c r="C23" s="192"/>
      <c r="D23" s="7" t="s">
        <v>4</v>
      </c>
      <c r="E23" s="48"/>
      <c r="F23" s="5"/>
      <c r="G23" s="49"/>
      <c r="H23" s="5"/>
      <c r="I23" s="5"/>
      <c r="J23" s="48"/>
      <c r="K23" s="104"/>
    </row>
    <row r="24" spans="1:11" s="1" customFormat="1" ht="23.25" customHeight="1">
      <c r="A24" s="107" t="s">
        <v>32</v>
      </c>
      <c r="B24" s="155" t="s">
        <v>101</v>
      </c>
      <c r="C24" s="192"/>
      <c r="D24" s="7" t="s">
        <v>4</v>
      </c>
      <c r="E24" s="48"/>
      <c r="F24" s="5"/>
      <c r="G24" s="49"/>
      <c r="H24" s="5"/>
      <c r="I24" s="5"/>
      <c r="J24" s="48"/>
      <c r="K24" s="104"/>
    </row>
    <row r="25" spans="1:11" s="52" customFormat="1" ht="44.25" customHeight="1" hidden="1">
      <c r="A25" s="96"/>
      <c r="B25" s="149" t="s">
        <v>64</v>
      </c>
      <c r="C25" s="150"/>
      <c r="D25" s="77" t="s">
        <v>4</v>
      </c>
      <c r="E25" s="41"/>
      <c r="F25" s="51"/>
      <c r="G25" s="50"/>
      <c r="H25" s="29"/>
      <c r="I25" s="29"/>
      <c r="J25" s="50"/>
      <c r="K25" s="108"/>
    </row>
    <row r="26" spans="1:146" s="54" customFormat="1" ht="47.25" customHeight="1">
      <c r="A26" s="98" t="s">
        <v>33</v>
      </c>
      <c r="B26" s="160" t="s">
        <v>66</v>
      </c>
      <c r="C26" s="161"/>
      <c r="D26" s="4" t="s">
        <v>4</v>
      </c>
      <c r="E26" s="81">
        <f>E27</f>
        <v>2434046</v>
      </c>
      <c r="F26" s="81">
        <f>F27+F35+F36+F42+F43+F44</f>
        <v>23932323</v>
      </c>
      <c r="G26" s="81">
        <f>G27+G35+G36+G42+G43+G44</f>
        <v>26366369</v>
      </c>
      <c r="H26" s="81"/>
      <c r="I26" s="81"/>
      <c r="J26" s="81">
        <f>J27+J35+J36+J42+J43+J44</f>
        <v>26366369</v>
      </c>
      <c r="K26" s="109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</row>
    <row r="27" spans="1:146" s="56" customFormat="1" ht="57" customHeight="1">
      <c r="A27" s="100" t="s">
        <v>5</v>
      </c>
      <c r="B27" s="162" t="s">
        <v>70</v>
      </c>
      <c r="C27" s="163"/>
      <c r="D27" s="75" t="s">
        <v>4</v>
      </c>
      <c r="E27" s="82">
        <f>E33</f>
        <v>2434046</v>
      </c>
      <c r="F27" s="83">
        <f>F33</f>
        <v>23932323</v>
      </c>
      <c r="G27" s="83">
        <f>F27+E27</f>
        <v>26366369</v>
      </c>
      <c r="H27" s="83"/>
      <c r="I27" s="83"/>
      <c r="J27" s="83">
        <f>G27</f>
        <v>26366369</v>
      </c>
      <c r="K27" s="110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</row>
    <row r="28" spans="1:146" s="11" customFormat="1" ht="49.5" customHeight="1">
      <c r="A28" s="100" t="s">
        <v>67</v>
      </c>
      <c r="B28" s="162" t="s">
        <v>81</v>
      </c>
      <c r="C28" s="163"/>
      <c r="D28" s="76" t="s">
        <v>4</v>
      </c>
      <c r="E28" s="82"/>
      <c r="F28" s="83"/>
      <c r="G28" s="83"/>
      <c r="H28" s="83"/>
      <c r="I28" s="83"/>
      <c r="J28" s="83"/>
      <c r="K28" s="110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</row>
    <row r="29" spans="1:146" s="11" customFormat="1" ht="31.5" customHeight="1">
      <c r="A29" s="107" t="s">
        <v>82</v>
      </c>
      <c r="B29" s="164" t="s">
        <v>53</v>
      </c>
      <c r="C29" s="165"/>
      <c r="D29" s="13" t="s">
        <v>4</v>
      </c>
      <c r="E29" s="84"/>
      <c r="F29" s="85"/>
      <c r="G29" s="86"/>
      <c r="H29" s="85"/>
      <c r="I29" s="85"/>
      <c r="J29" s="85"/>
      <c r="K29" s="111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</row>
    <row r="30" spans="1:146" s="11" customFormat="1" ht="31.5" customHeight="1">
      <c r="A30" s="107" t="s">
        <v>83</v>
      </c>
      <c r="B30" s="164" t="s">
        <v>53</v>
      </c>
      <c r="C30" s="165"/>
      <c r="D30" s="13" t="s">
        <v>4</v>
      </c>
      <c r="E30" s="84"/>
      <c r="F30" s="85"/>
      <c r="G30" s="86"/>
      <c r="H30" s="85"/>
      <c r="I30" s="85"/>
      <c r="J30" s="85"/>
      <c r="K30" s="111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</row>
    <row r="31" spans="1:146" s="11" customFormat="1" ht="31.5" customHeight="1">
      <c r="A31" s="107" t="s">
        <v>84</v>
      </c>
      <c r="B31" s="164" t="s">
        <v>53</v>
      </c>
      <c r="C31" s="165"/>
      <c r="D31" s="13" t="s">
        <v>4</v>
      </c>
      <c r="E31" s="84"/>
      <c r="F31" s="85"/>
      <c r="G31" s="86"/>
      <c r="H31" s="85"/>
      <c r="I31" s="85"/>
      <c r="J31" s="85"/>
      <c r="K31" s="111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</row>
    <row r="32" spans="1:11" s="1" customFormat="1" ht="31.5" customHeight="1">
      <c r="A32" s="107" t="s">
        <v>85</v>
      </c>
      <c r="B32" s="164" t="s">
        <v>53</v>
      </c>
      <c r="C32" s="165"/>
      <c r="D32" s="13" t="s">
        <v>4</v>
      </c>
      <c r="E32" s="84"/>
      <c r="F32" s="85"/>
      <c r="G32" s="86"/>
      <c r="H32" s="85"/>
      <c r="I32" s="85"/>
      <c r="J32" s="85"/>
      <c r="K32" s="111"/>
    </row>
    <row r="33" spans="1:11" s="56" customFormat="1" ht="31.5" customHeight="1">
      <c r="A33" s="100" t="s">
        <v>69</v>
      </c>
      <c r="B33" s="162" t="s">
        <v>54</v>
      </c>
      <c r="C33" s="163"/>
      <c r="D33" s="76" t="s">
        <v>4</v>
      </c>
      <c r="E33" s="87">
        <v>2434046</v>
      </c>
      <c r="F33" s="87">
        <f>26366369-E33</f>
        <v>23932323</v>
      </c>
      <c r="G33" s="87">
        <f>F33+E33</f>
        <v>26366369</v>
      </c>
      <c r="H33" s="87"/>
      <c r="I33" s="87"/>
      <c r="J33" s="87">
        <f>G33</f>
        <v>26366369</v>
      </c>
      <c r="K33" s="112"/>
    </row>
    <row r="34" spans="1:11" s="1" customFormat="1" ht="31.5" customHeight="1">
      <c r="A34" s="107" t="s">
        <v>68</v>
      </c>
      <c r="B34" s="164" t="s">
        <v>102</v>
      </c>
      <c r="C34" s="190"/>
      <c r="D34" s="13" t="s">
        <v>4</v>
      </c>
      <c r="E34" s="48"/>
      <c r="F34" s="12"/>
      <c r="G34" s="58"/>
      <c r="H34" s="60"/>
      <c r="I34" s="60"/>
      <c r="J34" s="60"/>
      <c r="K34" s="113"/>
    </row>
    <row r="35" spans="1:11" s="56" customFormat="1" ht="31.5" customHeight="1">
      <c r="A35" s="100" t="s">
        <v>55</v>
      </c>
      <c r="B35" s="162" t="s">
        <v>56</v>
      </c>
      <c r="C35" s="163"/>
      <c r="D35" s="76" t="s">
        <v>4</v>
      </c>
      <c r="E35" s="48"/>
      <c r="F35" s="61"/>
      <c r="G35" s="58"/>
      <c r="H35" s="62"/>
      <c r="I35" s="62"/>
      <c r="J35" s="62"/>
      <c r="K35" s="114"/>
    </row>
    <row r="36" spans="1:11" s="56" customFormat="1" ht="31.5" customHeight="1">
      <c r="A36" s="100" t="s">
        <v>57</v>
      </c>
      <c r="B36" s="162" t="s">
        <v>86</v>
      </c>
      <c r="C36" s="191"/>
      <c r="D36" s="76" t="s">
        <v>4</v>
      </c>
      <c r="E36" s="32"/>
      <c r="F36" s="33"/>
      <c r="G36" s="36"/>
      <c r="H36" s="36"/>
      <c r="I36" s="36"/>
      <c r="J36" s="36"/>
      <c r="K36" s="115"/>
    </row>
    <row r="37" spans="1:11" s="1" customFormat="1" ht="31.5" customHeight="1">
      <c r="A37" s="116" t="s">
        <v>34</v>
      </c>
      <c r="B37" s="168" t="s">
        <v>58</v>
      </c>
      <c r="C37" s="189"/>
      <c r="D37" s="13" t="s">
        <v>4</v>
      </c>
      <c r="E37" s="64"/>
      <c r="F37" s="12"/>
      <c r="G37" s="65"/>
      <c r="H37" s="60"/>
      <c r="I37" s="60"/>
      <c r="J37" s="60"/>
      <c r="K37" s="113"/>
    </row>
    <row r="38" spans="1:11" s="1" customFormat="1" ht="31.5" customHeight="1">
      <c r="A38" s="116" t="s">
        <v>35</v>
      </c>
      <c r="B38" s="168" t="s">
        <v>58</v>
      </c>
      <c r="C38" s="189"/>
      <c r="D38" s="13" t="s">
        <v>4</v>
      </c>
      <c r="E38" s="64"/>
      <c r="F38" s="12"/>
      <c r="G38" s="65"/>
      <c r="H38" s="60"/>
      <c r="I38" s="60"/>
      <c r="J38" s="60"/>
      <c r="K38" s="113"/>
    </row>
    <row r="39" spans="1:11" s="1" customFormat="1" ht="31.5" customHeight="1">
      <c r="A39" s="116" t="s">
        <v>36</v>
      </c>
      <c r="B39" s="168" t="s">
        <v>58</v>
      </c>
      <c r="C39" s="189"/>
      <c r="D39" s="13" t="s">
        <v>4</v>
      </c>
      <c r="E39" s="64"/>
      <c r="F39" s="12"/>
      <c r="G39" s="65"/>
      <c r="H39" s="60"/>
      <c r="I39" s="60"/>
      <c r="J39" s="60"/>
      <c r="K39" s="113"/>
    </row>
    <row r="40" spans="1:11" s="1" customFormat="1" ht="31.5" customHeight="1">
      <c r="A40" s="116" t="s">
        <v>37</v>
      </c>
      <c r="B40" s="168" t="s">
        <v>58</v>
      </c>
      <c r="C40" s="189"/>
      <c r="D40" s="13" t="s">
        <v>4</v>
      </c>
      <c r="E40" s="64"/>
      <c r="F40" s="12"/>
      <c r="G40" s="65"/>
      <c r="H40" s="60"/>
      <c r="I40" s="60"/>
      <c r="J40" s="60"/>
      <c r="K40" s="113"/>
    </row>
    <row r="41" spans="1:11" s="1" customFormat="1" ht="31.5" customHeight="1">
      <c r="A41" s="116" t="s">
        <v>38</v>
      </c>
      <c r="B41" s="168" t="s">
        <v>58</v>
      </c>
      <c r="C41" s="189"/>
      <c r="D41" s="13" t="s">
        <v>4</v>
      </c>
      <c r="E41" s="64"/>
      <c r="F41" s="12"/>
      <c r="G41" s="65"/>
      <c r="H41" s="60"/>
      <c r="I41" s="60"/>
      <c r="J41" s="60"/>
      <c r="K41" s="113"/>
    </row>
    <row r="42" spans="1:11" s="56" customFormat="1" ht="52.5" customHeight="1">
      <c r="A42" s="100" t="s">
        <v>39</v>
      </c>
      <c r="B42" s="162" t="s">
        <v>59</v>
      </c>
      <c r="C42" s="163"/>
      <c r="D42" s="75" t="s">
        <v>4</v>
      </c>
      <c r="E42" s="66"/>
      <c r="F42" s="61"/>
      <c r="G42" s="67"/>
      <c r="H42" s="62"/>
      <c r="I42" s="62"/>
      <c r="J42" s="62"/>
      <c r="K42" s="114"/>
    </row>
    <row r="43" spans="1:11" s="56" customFormat="1" ht="41.25" customHeight="1">
      <c r="A43" s="100" t="s">
        <v>60</v>
      </c>
      <c r="B43" s="183" t="s">
        <v>40</v>
      </c>
      <c r="C43" s="184"/>
      <c r="D43" s="76" t="s">
        <v>4</v>
      </c>
      <c r="E43" s="66"/>
      <c r="F43" s="61"/>
      <c r="G43" s="67"/>
      <c r="H43" s="62"/>
      <c r="I43" s="62"/>
      <c r="J43" s="62"/>
      <c r="K43" s="114"/>
    </row>
    <row r="44" spans="1:11" s="56" customFormat="1" ht="67.5" customHeight="1">
      <c r="A44" s="100" t="s">
        <v>61</v>
      </c>
      <c r="B44" s="183" t="s">
        <v>62</v>
      </c>
      <c r="C44" s="184"/>
      <c r="D44" s="76" t="s">
        <v>4</v>
      </c>
      <c r="E44" s="66"/>
      <c r="F44" s="61"/>
      <c r="G44" s="67"/>
      <c r="H44" s="62"/>
      <c r="I44" s="68"/>
      <c r="J44" s="62"/>
      <c r="K44" s="114"/>
    </row>
    <row r="45" spans="1:11" s="52" customFormat="1" ht="44.25" customHeight="1">
      <c r="A45" s="98" t="s">
        <v>41</v>
      </c>
      <c r="B45" s="175" t="s">
        <v>42</v>
      </c>
      <c r="C45" s="37" t="s">
        <v>43</v>
      </c>
      <c r="D45" s="4" t="s">
        <v>4</v>
      </c>
      <c r="E45" s="80"/>
      <c r="F45" s="80"/>
      <c r="G45" s="80">
        <f>G9-G26</f>
        <v>804155</v>
      </c>
      <c r="H45" s="80"/>
      <c r="I45" s="80"/>
      <c r="J45" s="80">
        <f>J9-J26</f>
        <v>804155</v>
      </c>
      <c r="K45" s="99"/>
    </row>
    <row r="46" spans="1:11" s="52" customFormat="1" ht="51.75" customHeight="1">
      <c r="A46" s="98" t="s">
        <v>44</v>
      </c>
      <c r="B46" s="185"/>
      <c r="C46" s="37" t="s">
        <v>45</v>
      </c>
      <c r="D46" s="4" t="s">
        <v>6</v>
      </c>
      <c r="E46" s="69"/>
      <c r="F46" s="78"/>
      <c r="G46" s="78">
        <f>(G45/G9)*100</f>
        <v>2.9596595192643322</v>
      </c>
      <c r="H46" s="69"/>
      <c r="I46" s="69"/>
      <c r="J46" s="78">
        <f>(J45/J9)*100</f>
        <v>2.9596595192643322</v>
      </c>
      <c r="K46" s="117"/>
    </row>
    <row r="47" spans="1:11" s="52" customFormat="1" ht="32.25" customHeight="1" hidden="1">
      <c r="A47" s="96"/>
      <c r="B47" s="177" t="s">
        <v>65</v>
      </c>
      <c r="C47" s="40"/>
      <c r="D47" s="77" t="s">
        <v>4</v>
      </c>
      <c r="E47" s="70"/>
      <c r="F47" s="29"/>
      <c r="G47" s="71"/>
      <c r="H47" s="50"/>
      <c r="I47" s="72"/>
      <c r="J47" s="50"/>
      <c r="K47" s="108"/>
    </row>
    <row r="48" spans="1:11" s="52" customFormat="1" ht="21" customHeight="1" hidden="1">
      <c r="A48" s="96"/>
      <c r="B48" s="186"/>
      <c r="C48" s="40"/>
      <c r="D48" s="77" t="s">
        <v>6</v>
      </c>
      <c r="E48" s="70"/>
      <c r="F48" s="29"/>
      <c r="G48" s="71"/>
      <c r="H48" s="50"/>
      <c r="I48" s="72"/>
      <c r="J48" s="50"/>
      <c r="K48" s="108"/>
    </row>
    <row r="49" spans="1:54" s="73" customFormat="1" ht="57" customHeight="1" thickBot="1">
      <c r="A49" s="118" t="s">
        <v>48</v>
      </c>
      <c r="B49" s="187" t="s">
        <v>49</v>
      </c>
      <c r="C49" s="188"/>
      <c r="D49" s="119" t="s">
        <v>4</v>
      </c>
      <c r="E49" s="120"/>
      <c r="F49" s="120"/>
      <c r="G49" s="121">
        <f>G26</f>
        <v>26366369</v>
      </c>
      <c r="H49" s="122"/>
      <c r="I49" s="122"/>
      <c r="J49" s="122">
        <f>J26</f>
        <v>26366369</v>
      </c>
      <c r="K49" s="123"/>
      <c r="AS49" s="74"/>
      <c r="AT49" s="74"/>
      <c r="AU49" s="74"/>
      <c r="AV49" s="74"/>
      <c r="AW49" s="74"/>
      <c r="AX49" s="74"/>
      <c r="AY49" s="74"/>
      <c r="AZ49" s="74"/>
      <c r="BA49" s="74"/>
      <c r="BB49" s="74"/>
    </row>
    <row r="50" spans="1:11" s="20" customFormat="1" ht="26.25" hidden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s="20" customFormat="1" ht="26.25" hidden="1">
      <c r="A51" s="19" t="s">
        <v>0</v>
      </c>
      <c r="B51" s="19"/>
      <c r="C51" s="19"/>
      <c r="D51" s="19" t="s">
        <v>71</v>
      </c>
      <c r="E51" s="19"/>
      <c r="F51" s="19"/>
      <c r="G51" s="19"/>
      <c r="H51" s="19"/>
      <c r="I51" s="19" t="s">
        <v>74</v>
      </c>
      <c r="J51" s="19"/>
      <c r="K51" s="19"/>
    </row>
    <row r="52" spans="1:12" s="20" customFormat="1" ht="46.5" customHeight="1" hidden="1">
      <c r="A52" s="170" t="s">
        <v>78</v>
      </c>
      <c r="B52" s="170"/>
      <c r="C52" s="170"/>
      <c r="D52" s="19" t="s">
        <v>77</v>
      </c>
      <c r="E52" s="19"/>
      <c r="F52" s="19"/>
      <c r="G52" s="19"/>
      <c r="H52" s="19"/>
      <c r="I52" s="170" t="s">
        <v>105</v>
      </c>
      <c r="J52" s="170"/>
      <c r="K52" s="170"/>
      <c r="L52" s="170"/>
    </row>
    <row r="53" spans="1:11" s="20" customFormat="1" ht="28.5" customHeight="1" hidden="1">
      <c r="A53" s="170" t="s">
        <v>79</v>
      </c>
      <c r="B53" s="170"/>
      <c r="C53" s="170"/>
      <c r="D53" s="19" t="s">
        <v>80</v>
      </c>
      <c r="E53" s="19"/>
      <c r="F53" s="19"/>
      <c r="G53" s="19"/>
      <c r="H53" s="19"/>
      <c r="I53" s="19" t="s">
        <v>106</v>
      </c>
      <c r="J53" s="19"/>
      <c r="K53" s="19"/>
    </row>
    <row r="54" spans="1:11" s="20" customFormat="1" ht="26.25" hidden="1">
      <c r="A54" s="23" t="s">
        <v>104</v>
      </c>
      <c r="B54" s="21"/>
      <c r="C54" s="21"/>
      <c r="D54" s="19" t="s">
        <v>112</v>
      </c>
      <c r="E54" s="19"/>
      <c r="F54" s="19"/>
      <c r="G54" s="19"/>
      <c r="H54" s="19"/>
      <c r="I54" s="19"/>
      <c r="J54" s="19"/>
      <c r="K54" s="19"/>
    </row>
    <row r="55" spans="1:11" s="20" customFormat="1" ht="26.25" hidden="1">
      <c r="A55" s="24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 hidden="1">
      <c r="A56" s="22" t="s">
        <v>50</v>
      </c>
      <c r="B56" s="19"/>
      <c r="C56" s="22"/>
      <c r="D56" s="19"/>
      <c r="E56" s="22" t="s">
        <v>50</v>
      </c>
      <c r="F56" s="19"/>
      <c r="G56" s="19"/>
      <c r="H56" s="19"/>
      <c r="I56" s="19"/>
      <c r="J56" s="22" t="s">
        <v>50</v>
      </c>
      <c r="K56" s="19"/>
    </row>
    <row r="57" spans="1:11" s="20" customFormat="1" ht="26.25" hidden="1">
      <c r="A57" s="22"/>
      <c r="B57" s="22"/>
      <c r="C57" s="19"/>
      <c r="D57" s="19"/>
      <c r="E57" s="19"/>
      <c r="F57" s="19"/>
      <c r="G57" s="19"/>
      <c r="H57" s="19"/>
      <c r="I57" s="19"/>
      <c r="J57" s="19"/>
      <c r="K57" s="19"/>
    </row>
    <row r="58" spans="1:11" s="1" customFormat="1" ht="15.75">
      <c r="A58" s="16"/>
      <c r="B58" s="16"/>
      <c r="C58" s="14"/>
      <c r="D58" s="15"/>
      <c r="E58" s="15"/>
      <c r="F58" s="15"/>
      <c r="G58" s="15"/>
      <c r="H58" s="15"/>
      <c r="I58" s="15"/>
      <c r="J58" s="15"/>
      <c r="K58" s="15"/>
    </row>
    <row r="59" spans="1:11" s="1" customFormat="1" ht="15.75">
      <c r="A59" s="16"/>
      <c r="B59" s="16"/>
      <c r="C59" s="14"/>
      <c r="D59" s="15"/>
      <c r="E59" s="15"/>
      <c r="F59" s="15"/>
      <c r="G59" s="15"/>
      <c r="H59" s="15"/>
      <c r="I59" s="15"/>
      <c r="J59" s="15"/>
      <c r="K59" s="15"/>
    </row>
    <row r="60" spans="1:11" s="1" customFormat="1" ht="15.75">
      <c r="A60" s="17"/>
      <c r="B60" s="17"/>
      <c r="F60" s="2"/>
      <c r="G60" s="2"/>
      <c r="H60" s="2"/>
      <c r="I60" s="2"/>
      <c r="J60" s="2"/>
      <c r="K60" s="2"/>
    </row>
    <row r="61" spans="1:11" s="1" customFormat="1" ht="15.75">
      <c r="A61" s="17"/>
      <c r="B61" s="17"/>
      <c r="F61" s="2"/>
      <c r="G61" s="92"/>
      <c r="H61" s="2"/>
      <c r="I61" s="2"/>
      <c r="J61" s="2"/>
      <c r="K61" s="2"/>
    </row>
    <row r="62" spans="1:11" s="1" customFormat="1" ht="15.75">
      <c r="A62" s="17"/>
      <c r="B62" s="17"/>
      <c r="F62" s="2"/>
      <c r="G62" s="2"/>
      <c r="H62" s="2"/>
      <c r="I62" s="171"/>
      <c r="J62" s="172"/>
      <c r="K62" s="2"/>
    </row>
    <row r="63" spans="1:11" s="1" customFormat="1" ht="15.75">
      <c r="A63" s="17"/>
      <c r="B63" s="17"/>
      <c r="F63" s="2"/>
      <c r="G63" s="2"/>
      <c r="H63" s="2"/>
      <c r="I63" s="2"/>
      <c r="J63" s="2"/>
      <c r="K63" s="2"/>
    </row>
    <row r="64" spans="1:11" s="1" customFormat="1" ht="15.75">
      <c r="A64" s="17"/>
      <c r="B64" s="17"/>
      <c r="C64" s="2"/>
      <c r="D64" s="2"/>
      <c r="E64" s="2"/>
      <c r="F64" s="2"/>
      <c r="G64" s="2"/>
      <c r="H64" s="2"/>
      <c r="I64" s="2"/>
      <c r="J64" s="2"/>
      <c r="K64" s="2"/>
    </row>
    <row r="65" spans="1:11" s="1" customFormat="1" ht="15.75">
      <c r="A65" s="17"/>
      <c r="B65" s="17"/>
      <c r="C65" s="2"/>
      <c r="D65" s="2"/>
      <c r="E65" s="2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C66" s="2"/>
      <c r="D66" s="2"/>
      <c r="E66" s="2"/>
      <c r="F66" s="2"/>
      <c r="G66" s="2"/>
      <c r="H66" s="2"/>
      <c r="I66" s="2"/>
      <c r="J66" s="2"/>
      <c r="K66" s="2"/>
    </row>
    <row r="67" spans="1:11" s="1" customFormat="1" ht="15.75">
      <c r="A67" s="17"/>
      <c r="B67" s="17"/>
      <c r="C67" s="2"/>
      <c r="D67" s="2"/>
      <c r="E67" s="2"/>
      <c r="F67" s="2"/>
      <c r="G67" s="2"/>
      <c r="H67" s="2"/>
      <c r="I67" s="2"/>
      <c r="J67" s="2"/>
      <c r="K67" s="2"/>
    </row>
    <row r="68" spans="1:11" s="1" customFormat="1" ht="15.75">
      <c r="A68" s="17"/>
      <c r="B68" s="17"/>
      <c r="C68" s="2"/>
      <c r="D68" s="2"/>
      <c r="E68" s="2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2" s="1" customFormat="1" ht="12.75">
      <c r="A74" s="17"/>
      <c r="B74" s="17"/>
    </row>
    <row r="75" spans="1:2" s="1" customFormat="1" ht="12.75">
      <c r="A75" s="17"/>
      <c r="B75" s="17"/>
    </row>
    <row r="76" spans="1:2" s="1" customFormat="1" ht="12.75">
      <c r="A76" s="17"/>
      <c r="B76" s="17"/>
    </row>
    <row r="77" spans="1:2" s="1" customFormat="1" ht="12.75">
      <c r="A77" s="17"/>
      <c r="B77" s="17"/>
    </row>
    <row r="78" spans="1:2" s="1" customFormat="1" ht="12.75">
      <c r="A78" s="17"/>
      <c r="B78" s="17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ht="12.75">
      <c r="A264" s="18"/>
      <c r="B264" s="18"/>
    </row>
    <row r="265" spans="1:2" ht="12.75">
      <c r="A265" s="18"/>
      <c r="B265" s="18"/>
    </row>
    <row r="266" spans="1:2" ht="12.75">
      <c r="A266" s="18"/>
      <c r="B266" s="18"/>
    </row>
    <row r="267" spans="1:2" ht="12.75">
      <c r="A267" s="18"/>
      <c r="B267" s="18"/>
    </row>
    <row r="268" spans="1:2" ht="12.75">
      <c r="A268" s="18"/>
      <c r="B268" s="18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</sheetData>
  <sheetProtection/>
  <mergeCells count="53">
    <mergeCell ref="A1:K1"/>
    <mergeCell ref="A2:K2"/>
    <mergeCell ref="A3:K3"/>
    <mergeCell ref="A4:K4"/>
    <mergeCell ref="A5:A6"/>
    <mergeCell ref="B5:C6"/>
    <mergeCell ref="D5:D6"/>
    <mergeCell ref="E5:K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I52:L52"/>
    <mergeCell ref="A53:C53"/>
    <mergeCell ref="I62:J62"/>
    <mergeCell ref="B43:C43"/>
    <mergeCell ref="B44:C44"/>
    <mergeCell ref="B45:B46"/>
    <mergeCell ref="B47:B48"/>
    <mergeCell ref="B49:C49"/>
    <mergeCell ref="A52:C52"/>
  </mergeCells>
  <printOptions/>
  <pageMargins left="0.25" right="0.25" top="0.75" bottom="0.75" header="0.3" footer="0.3"/>
  <pageSetup fitToHeight="1" fitToWidth="1" horizontalDpi="600" verticalDpi="600" orientation="portrait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G50" sqref="G50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122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124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23.2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83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148">
        <v>2</v>
      </c>
      <c r="C12" s="148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2907315</v>
      </c>
      <c r="F14" s="34"/>
      <c r="G14" s="34">
        <f>G15</f>
        <v>2907315</v>
      </c>
      <c r="H14" s="34"/>
      <c r="I14" s="34"/>
      <c r="J14" s="34">
        <f>J15</f>
        <v>2907315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2907315</v>
      </c>
      <c r="F15" s="35"/>
      <c r="G15" s="35">
        <f>G16</f>
        <v>2907315</v>
      </c>
      <c r="H15" s="35"/>
      <c r="I15" s="35"/>
      <c r="J15" s="35">
        <f>J16</f>
        <v>2907315</v>
      </c>
      <c r="K15" s="35"/>
    </row>
    <row r="16" spans="1:11" s="1" customFormat="1" ht="39.75" customHeight="1">
      <c r="A16" s="6" t="s">
        <v>19</v>
      </c>
      <c r="B16" s="155" t="s">
        <v>90</v>
      </c>
      <c r="C16" s="156"/>
      <c r="D16" s="7" t="s">
        <v>4</v>
      </c>
      <c r="E16" s="64">
        <v>2907315</v>
      </c>
      <c r="F16" s="64"/>
      <c r="G16" s="79">
        <f>E16</f>
        <v>2907315</v>
      </c>
      <c r="H16" s="64"/>
      <c r="I16" s="64"/>
      <c r="J16" s="64">
        <f>G16</f>
        <v>2907315</v>
      </c>
      <c r="K16" s="64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92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93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94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95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/>
      <c r="F31" s="81">
        <f>F32+F40+F41+F47+F48+F49</f>
        <v>2765101</v>
      </c>
      <c r="G31" s="81">
        <f>G32+G40+G41+G47+G48+G49</f>
        <v>2765101</v>
      </c>
      <c r="H31" s="81"/>
      <c r="I31" s="81"/>
      <c r="J31" s="81">
        <f>J32+J40+J41+J47+J48+J49</f>
        <v>2765101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2"/>
      <c r="F32" s="83">
        <f>F38</f>
        <v>2765101</v>
      </c>
      <c r="G32" s="83">
        <f>F32</f>
        <v>2765101</v>
      </c>
      <c r="H32" s="83"/>
      <c r="I32" s="83"/>
      <c r="J32" s="83">
        <f>G32</f>
        <v>2765101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4"/>
      <c r="F38" s="87">
        <v>2765101</v>
      </c>
      <c r="G38" s="87">
        <f>F38</f>
        <v>2765101</v>
      </c>
      <c r="H38" s="87"/>
      <c r="I38" s="87"/>
      <c r="J38" s="87">
        <f>F38</f>
        <v>2765101</v>
      </c>
      <c r="K38" s="88"/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81" t="s">
        <v>40</v>
      </c>
      <c r="C48" s="182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1" t="s">
        <v>62</v>
      </c>
      <c r="C49" s="182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/>
      <c r="F50" s="80">
        <f>E14-F31</f>
        <v>142214</v>
      </c>
      <c r="G50" s="80">
        <f>G14-G31</f>
        <v>142214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6"/>
      <c r="C51" s="37" t="s">
        <v>45</v>
      </c>
      <c r="D51" s="4" t="s">
        <v>6</v>
      </c>
      <c r="E51" s="69"/>
      <c r="F51" s="78">
        <f>(F50/E14)*100</f>
        <v>4.891592414306671</v>
      </c>
      <c r="G51" s="78">
        <f>(G50/G14)*100</f>
        <v>4.891592414306671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2765101</v>
      </c>
      <c r="H54" s="91"/>
      <c r="I54" s="91"/>
      <c r="J54" s="91">
        <f>J31</f>
        <v>2765101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46.5" customHeight="1">
      <c r="A57" s="170"/>
      <c r="B57" s="170"/>
      <c r="C57" s="170"/>
      <c r="D57" s="19" t="s">
        <v>77</v>
      </c>
      <c r="E57" s="19"/>
      <c r="F57" s="19"/>
      <c r="G57" s="19"/>
      <c r="H57" s="19"/>
      <c r="I57" s="170" t="s">
        <v>105</v>
      </c>
      <c r="J57" s="170"/>
      <c r="K57" s="170"/>
      <c r="L57" s="170"/>
    </row>
    <row r="58" spans="1:11" s="20" customFormat="1" ht="28.5" customHeight="1">
      <c r="A58" s="170" t="s">
        <v>123</v>
      </c>
      <c r="B58" s="170"/>
      <c r="C58" s="170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/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I58" sqref="I58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125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124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23.2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83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148">
        <v>2</v>
      </c>
      <c r="C12" s="148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2491553</v>
      </c>
      <c r="F14" s="34"/>
      <c r="G14" s="34">
        <f>G15</f>
        <v>2491553</v>
      </c>
      <c r="H14" s="34"/>
      <c r="I14" s="34"/>
      <c r="J14" s="34">
        <f>J15</f>
        <v>2491553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2491553</v>
      </c>
      <c r="F15" s="35"/>
      <c r="G15" s="35">
        <f>G16</f>
        <v>2491553</v>
      </c>
      <c r="H15" s="35"/>
      <c r="I15" s="35"/>
      <c r="J15" s="35">
        <f>J16</f>
        <v>2491553</v>
      </c>
      <c r="K15" s="35"/>
    </row>
    <row r="16" spans="1:11" s="1" customFormat="1" ht="39.75" customHeight="1">
      <c r="A16" s="6" t="s">
        <v>19</v>
      </c>
      <c r="B16" s="155" t="s">
        <v>90</v>
      </c>
      <c r="C16" s="156"/>
      <c r="D16" s="7" t="s">
        <v>4</v>
      </c>
      <c r="E16" s="126">
        <v>2491553</v>
      </c>
      <c r="F16" s="126"/>
      <c r="G16" s="125">
        <f>E16</f>
        <v>2491553</v>
      </c>
      <c r="H16" s="126"/>
      <c r="I16" s="126"/>
      <c r="J16" s="126">
        <f>G16</f>
        <v>2491553</v>
      </c>
      <c r="K16" s="126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92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93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94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95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/>
      <c r="F31" s="81">
        <f>F32+F40+F41+F47+F48+F49</f>
        <v>2434123</v>
      </c>
      <c r="G31" s="81">
        <f>G32+G40+G41+G47+G48+G49</f>
        <v>2434123</v>
      </c>
      <c r="H31" s="81"/>
      <c r="I31" s="81"/>
      <c r="J31" s="81">
        <f>J32+J40+J41+J47+J48+J49</f>
        <v>2434123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2"/>
      <c r="F32" s="83">
        <f>F38</f>
        <v>2434123</v>
      </c>
      <c r="G32" s="83">
        <f>F32</f>
        <v>2434123</v>
      </c>
      <c r="H32" s="83"/>
      <c r="I32" s="83"/>
      <c r="J32" s="83">
        <f>G32</f>
        <v>2434123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4"/>
      <c r="F38" s="87">
        <v>2434123</v>
      </c>
      <c r="G38" s="87">
        <f>F38</f>
        <v>2434123</v>
      </c>
      <c r="H38" s="87"/>
      <c r="I38" s="87"/>
      <c r="J38" s="87">
        <f>F38</f>
        <v>2434123</v>
      </c>
      <c r="K38" s="88"/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81" t="s">
        <v>40</v>
      </c>
      <c r="C48" s="182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1" t="s">
        <v>62</v>
      </c>
      <c r="C49" s="182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/>
      <c r="F50" s="80">
        <f>E14-F31</f>
        <v>57430</v>
      </c>
      <c r="G50" s="80">
        <f>G14-G31</f>
        <v>57430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6"/>
      <c r="C51" s="37" t="s">
        <v>45</v>
      </c>
      <c r="D51" s="4" t="s">
        <v>6</v>
      </c>
      <c r="E51" s="69"/>
      <c r="F51" s="78">
        <f>(F50/E14)*100</f>
        <v>2.304988093771234</v>
      </c>
      <c r="G51" s="78">
        <f>(G50/G14)*100</f>
        <v>2.304988093771234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2434123</v>
      </c>
      <c r="H54" s="91"/>
      <c r="I54" s="91"/>
      <c r="J54" s="91">
        <f>J31</f>
        <v>2434123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46.5" customHeight="1">
      <c r="A57" s="170"/>
      <c r="B57" s="170"/>
      <c r="C57" s="170"/>
      <c r="D57" s="19" t="s">
        <v>77</v>
      </c>
      <c r="E57" s="19"/>
      <c r="F57" s="19"/>
      <c r="G57" s="19"/>
      <c r="H57" s="19"/>
      <c r="I57" s="170" t="s">
        <v>105</v>
      </c>
      <c r="J57" s="170"/>
      <c r="K57" s="170"/>
      <c r="L57" s="170"/>
    </row>
    <row r="58" spans="1:11" s="20" customFormat="1" ht="28.5" customHeight="1">
      <c r="A58" s="170" t="s">
        <v>123</v>
      </c>
      <c r="B58" s="170"/>
      <c r="C58" s="170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/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H17" sqref="H17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126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124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23.2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83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148">
        <v>2</v>
      </c>
      <c r="C12" s="148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2574375</v>
      </c>
      <c r="F14" s="34"/>
      <c r="G14" s="34">
        <f>G15</f>
        <v>2574375</v>
      </c>
      <c r="H14" s="34"/>
      <c r="I14" s="34"/>
      <c r="J14" s="34">
        <f>J15</f>
        <v>2574375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2574375</v>
      </c>
      <c r="F15" s="35"/>
      <c r="G15" s="35">
        <f>G16</f>
        <v>2574375</v>
      </c>
      <c r="H15" s="35"/>
      <c r="I15" s="35"/>
      <c r="J15" s="35">
        <f>J16</f>
        <v>2574375</v>
      </c>
      <c r="K15" s="35"/>
    </row>
    <row r="16" spans="1:11" s="1" customFormat="1" ht="39.75" customHeight="1">
      <c r="A16" s="6" t="s">
        <v>19</v>
      </c>
      <c r="B16" s="155" t="s">
        <v>90</v>
      </c>
      <c r="C16" s="156"/>
      <c r="D16" s="7" t="s">
        <v>4</v>
      </c>
      <c r="E16" s="126">
        <v>2574375</v>
      </c>
      <c r="F16" s="126"/>
      <c r="G16" s="125">
        <f>E16</f>
        <v>2574375</v>
      </c>
      <c r="H16" s="126"/>
      <c r="I16" s="126"/>
      <c r="J16" s="126">
        <f>G16</f>
        <v>2574375</v>
      </c>
      <c r="K16" s="126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92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93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94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95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/>
      <c r="F31" s="81">
        <f>F32+F40+F41+F47+F48+F49</f>
        <v>2504694</v>
      </c>
      <c r="G31" s="81">
        <f>G32+G40+G41+G47+G48+G49</f>
        <v>2504694</v>
      </c>
      <c r="H31" s="81"/>
      <c r="I31" s="81"/>
      <c r="J31" s="81">
        <f>J32+J40+J41+J47+J48+J49</f>
        <v>2504694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2"/>
      <c r="F32" s="83">
        <f>F38</f>
        <v>2504694</v>
      </c>
      <c r="G32" s="83">
        <f>F32</f>
        <v>2504694</v>
      </c>
      <c r="H32" s="83"/>
      <c r="I32" s="83"/>
      <c r="J32" s="83">
        <f>G32</f>
        <v>2504694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4"/>
      <c r="F38" s="87">
        <v>2504694</v>
      </c>
      <c r="G38" s="87">
        <f>F38</f>
        <v>2504694</v>
      </c>
      <c r="H38" s="87"/>
      <c r="I38" s="87"/>
      <c r="J38" s="87">
        <f>F38</f>
        <v>2504694</v>
      </c>
      <c r="K38" s="88"/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81" t="s">
        <v>40</v>
      </c>
      <c r="C48" s="182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1" t="s">
        <v>62</v>
      </c>
      <c r="C49" s="182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/>
      <c r="F50" s="80">
        <f>E14-F31</f>
        <v>69681</v>
      </c>
      <c r="G50" s="80">
        <f>G14-G31</f>
        <v>69681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6"/>
      <c r="C51" s="37" t="s">
        <v>45</v>
      </c>
      <c r="D51" s="4" t="s">
        <v>6</v>
      </c>
      <c r="E51" s="69"/>
      <c r="F51" s="78">
        <f>(F50/E14)*100</f>
        <v>2.7067152221412965</v>
      </c>
      <c r="G51" s="78">
        <f>(G50/G14)*100</f>
        <v>2.7067152221412965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2504694</v>
      </c>
      <c r="H54" s="91"/>
      <c r="I54" s="91"/>
      <c r="J54" s="91">
        <f>J31</f>
        <v>2504694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46.5" customHeight="1">
      <c r="A57" s="170"/>
      <c r="B57" s="170"/>
      <c r="C57" s="170"/>
      <c r="D57" s="19" t="s">
        <v>77</v>
      </c>
      <c r="E57" s="19"/>
      <c r="F57" s="19"/>
      <c r="G57" s="19"/>
      <c r="H57" s="19"/>
      <c r="I57" s="170" t="s">
        <v>105</v>
      </c>
      <c r="J57" s="170"/>
      <c r="K57" s="170"/>
      <c r="L57" s="170"/>
    </row>
    <row r="58" spans="1:11" s="20" customFormat="1" ht="28.5" customHeight="1">
      <c r="A58" s="170" t="s">
        <v>123</v>
      </c>
      <c r="B58" s="170"/>
      <c r="C58" s="170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/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E84" sqref="E84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3.00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131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124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23.2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83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148">
        <v>2</v>
      </c>
      <c r="C12" s="148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2420098</v>
      </c>
      <c r="F14" s="34"/>
      <c r="G14" s="34">
        <f>G15</f>
        <v>2420098</v>
      </c>
      <c r="H14" s="34"/>
      <c r="I14" s="34"/>
      <c r="J14" s="34">
        <f>J15</f>
        <v>2420098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2420098</v>
      </c>
      <c r="F15" s="35"/>
      <c r="G15" s="35">
        <f>G16</f>
        <v>2420098</v>
      </c>
      <c r="H15" s="35"/>
      <c r="I15" s="35"/>
      <c r="J15" s="35">
        <f>J16</f>
        <v>2420098</v>
      </c>
      <c r="K15" s="35"/>
    </row>
    <row r="16" spans="1:11" s="1" customFormat="1" ht="39.75" customHeight="1">
      <c r="A16" s="6" t="s">
        <v>19</v>
      </c>
      <c r="B16" s="155" t="s">
        <v>90</v>
      </c>
      <c r="C16" s="156"/>
      <c r="D16" s="7" t="s">
        <v>4</v>
      </c>
      <c r="E16" s="126">
        <v>2420098</v>
      </c>
      <c r="F16" s="126"/>
      <c r="G16" s="125">
        <f>E16</f>
        <v>2420098</v>
      </c>
      <c r="H16" s="126"/>
      <c r="I16" s="126"/>
      <c r="J16" s="126">
        <f>G16</f>
        <v>2420098</v>
      </c>
      <c r="K16" s="126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92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93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94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95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/>
      <c r="F31" s="81">
        <f>F32+F40+F41+F47+F48+F49</f>
        <v>2337803</v>
      </c>
      <c r="G31" s="81">
        <f>G32+G40+G41+G47+G48+G49</f>
        <v>2337803</v>
      </c>
      <c r="H31" s="81"/>
      <c r="I31" s="81"/>
      <c r="J31" s="81">
        <f>J32+J40+J41+J47+J48+J49</f>
        <v>2337803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2"/>
      <c r="F32" s="83">
        <f>F38</f>
        <v>2337803</v>
      </c>
      <c r="G32" s="83">
        <f>F32</f>
        <v>2337803</v>
      </c>
      <c r="H32" s="83"/>
      <c r="I32" s="83"/>
      <c r="J32" s="83">
        <f>G32</f>
        <v>2337803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4"/>
      <c r="F38" s="87">
        <v>2337803</v>
      </c>
      <c r="G38" s="87">
        <f>F38</f>
        <v>2337803</v>
      </c>
      <c r="H38" s="87"/>
      <c r="I38" s="87"/>
      <c r="J38" s="87">
        <f>F38</f>
        <v>2337803</v>
      </c>
      <c r="K38" s="88"/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81" t="s">
        <v>40</v>
      </c>
      <c r="C48" s="182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1" t="s">
        <v>62</v>
      </c>
      <c r="C49" s="182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/>
      <c r="F50" s="80">
        <f>E14-F31</f>
        <v>82295</v>
      </c>
      <c r="G50" s="80">
        <f>G14-G31</f>
        <v>82295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6"/>
      <c r="C51" s="37" t="s">
        <v>45</v>
      </c>
      <c r="D51" s="4" t="s">
        <v>6</v>
      </c>
      <c r="E51" s="69"/>
      <c r="F51" s="78">
        <f>(F50/E14)*100</f>
        <v>3.400482129236089</v>
      </c>
      <c r="G51" s="78">
        <f>(G50/G14)*100</f>
        <v>3.400482129236089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2337803</v>
      </c>
      <c r="H54" s="91"/>
      <c r="I54" s="91"/>
      <c r="J54" s="91">
        <f>J31</f>
        <v>2337803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33" customHeight="1">
      <c r="A57" s="170"/>
      <c r="B57" s="170"/>
      <c r="C57" s="170"/>
      <c r="D57" s="19" t="s">
        <v>77</v>
      </c>
      <c r="E57" s="19"/>
      <c r="F57" s="19"/>
      <c r="G57" s="19"/>
      <c r="H57" s="19"/>
      <c r="I57" s="170" t="s">
        <v>128</v>
      </c>
      <c r="J57" s="170"/>
      <c r="K57" s="170"/>
      <c r="L57" s="170"/>
    </row>
    <row r="58" spans="1:11" s="20" customFormat="1" ht="28.5" customHeight="1">
      <c r="A58" s="170" t="s">
        <v>123</v>
      </c>
      <c r="B58" s="170"/>
      <c r="C58" s="170"/>
      <c r="D58" s="19" t="s">
        <v>80</v>
      </c>
      <c r="E58" s="19"/>
      <c r="F58" s="19"/>
      <c r="G58" s="19"/>
      <c r="H58" s="19"/>
      <c r="I58" s="19" t="s">
        <v>129</v>
      </c>
      <c r="J58" s="19"/>
      <c r="K58" s="19"/>
    </row>
    <row r="59" spans="1:11" s="20" customFormat="1" ht="30" customHeight="1">
      <c r="A59" s="23"/>
      <c r="B59" s="21"/>
      <c r="C59" s="21"/>
      <c r="D59" s="19" t="s">
        <v>112</v>
      </c>
      <c r="E59" s="19"/>
      <c r="F59" s="19"/>
      <c r="G59" s="19"/>
      <c r="H59" s="19"/>
      <c r="I59" s="19" t="s">
        <v>127</v>
      </c>
      <c r="J59" s="19"/>
      <c r="K59" s="19"/>
    </row>
    <row r="60" spans="1:11" s="20" customFormat="1" ht="33.75" customHeight="1">
      <c r="A60" s="24"/>
      <c r="B60" s="19"/>
      <c r="C60" s="19"/>
      <c r="D60" s="19"/>
      <c r="E60" s="19"/>
      <c r="F60" s="19"/>
      <c r="G60" s="19"/>
      <c r="H60" s="19"/>
      <c r="I60" s="19" t="s">
        <v>130</v>
      </c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K26" sqref="K26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3.75390625" style="0" customWidth="1"/>
    <col min="5" max="5" width="23.875" style="0" customWidth="1"/>
    <col min="6" max="6" width="23.625" style="0" customWidth="1"/>
    <col min="7" max="7" width="23.25390625" style="0" customWidth="1"/>
    <col min="8" max="9" width="22.25390625" style="0" customWidth="1"/>
    <col min="10" max="10" width="23.625" style="0" customWidth="1"/>
    <col min="11" max="11" width="20.00390625" style="0" customWidth="1"/>
    <col min="12" max="12" width="10.1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132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124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23.2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83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148">
        <v>2</v>
      </c>
      <c r="C12" s="148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1925222</v>
      </c>
      <c r="F14" s="34"/>
      <c r="G14" s="34">
        <f>G15</f>
        <v>1925222</v>
      </c>
      <c r="H14" s="34"/>
      <c r="I14" s="34"/>
      <c r="J14" s="34">
        <f>J15</f>
        <v>1925222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1925222</v>
      </c>
      <c r="F15" s="35"/>
      <c r="G15" s="35">
        <f>G16</f>
        <v>1925222</v>
      </c>
      <c r="H15" s="35"/>
      <c r="I15" s="35"/>
      <c r="J15" s="35">
        <f>J16</f>
        <v>1925222</v>
      </c>
      <c r="K15" s="35"/>
    </row>
    <row r="16" spans="1:11" s="1" customFormat="1" ht="39.75" customHeight="1">
      <c r="A16" s="6" t="s">
        <v>19</v>
      </c>
      <c r="B16" s="155" t="s">
        <v>90</v>
      </c>
      <c r="C16" s="156"/>
      <c r="D16" s="7" t="s">
        <v>4</v>
      </c>
      <c r="E16" s="126">
        <v>1925222</v>
      </c>
      <c r="F16" s="126"/>
      <c r="G16" s="125">
        <f>E16</f>
        <v>1925222</v>
      </c>
      <c r="H16" s="126"/>
      <c r="I16" s="126"/>
      <c r="J16" s="126">
        <f>G16</f>
        <v>1925222</v>
      </c>
      <c r="K16" s="126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92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93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94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95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/>
      <c r="F31" s="81">
        <f>F32+F40+F41+F47+F48+F49</f>
        <v>1850318</v>
      </c>
      <c r="G31" s="81">
        <f>G32+G40+G41+G47+G48+G49</f>
        <v>1850318</v>
      </c>
      <c r="H31" s="81"/>
      <c r="I31" s="81"/>
      <c r="J31" s="81">
        <f>J32+J40+J41+J47+J48+J49</f>
        <v>1850318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2"/>
      <c r="F32" s="83">
        <f>F38</f>
        <v>1850318</v>
      </c>
      <c r="G32" s="83">
        <f>F32</f>
        <v>1850318</v>
      </c>
      <c r="H32" s="83"/>
      <c r="I32" s="83"/>
      <c r="J32" s="83">
        <f>G32</f>
        <v>1850318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4"/>
      <c r="F38" s="87">
        <v>1850318</v>
      </c>
      <c r="G38" s="87">
        <f>F38</f>
        <v>1850318</v>
      </c>
      <c r="H38" s="87"/>
      <c r="I38" s="87"/>
      <c r="J38" s="87">
        <f>F38</f>
        <v>1850318</v>
      </c>
      <c r="K38" s="88"/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81" t="s">
        <v>40</v>
      </c>
      <c r="C48" s="182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1" t="s">
        <v>62</v>
      </c>
      <c r="C49" s="182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/>
      <c r="F50" s="80">
        <f>E14-F31</f>
        <v>74904</v>
      </c>
      <c r="G50" s="80">
        <f>G14-G31</f>
        <v>74904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6"/>
      <c r="C51" s="37" t="s">
        <v>45</v>
      </c>
      <c r="D51" s="4" t="s">
        <v>6</v>
      </c>
      <c r="E51" s="69"/>
      <c r="F51" s="78">
        <f>(F50/E14)*100</f>
        <v>3.890668193070721</v>
      </c>
      <c r="G51" s="78">
        <f>(G50/G14)*100</f>
        <v>3.890668193070721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1850318</v>
      </c>
      <c r="H54" s="91"/>
      <c r="I54" s="91"/>
      <c r="J54" s="91">
        <f>J31</f>
        <v>1850318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33" customHeight="1">
      <c r="A57" s="170"/>
      <c r="B57" s="170"/>
      <c r="C57" s="170"/>
      <c r="D57" s="19" t="s">
        <v>77</v>
      </c>
      <c r="E57" s="19"/>
      <c r="F57" s="19"/>
      <c r="G57" s="19"/>
      <c r="H57" s="19"/>
      <c r="I57" s="170" t="s">
        <v>128</v>
      </c>
      <c r="J57" s="170"/>
      <c r="K57" s="170"/>
      <c r="L57" s="170"/>
    </row>
    <row r="58" spans="5:11" s="20" customFormat="1" ht="28.5" customHeight="1">
      <c r="E58" s="19"/>
      <c r="F58" s="19"/>
      <c r="G58" s="19"/>
      <c r="H58" s="19"/>
      <c r="I58" s="19" t="s">
        <v>129</v>
      </c>
      <c r="J58" s="19"/>
      <c r="K58" s="19"/>
    </row>
    <row r="59" spans="1:11" s="20" customFormat="1" ht="30" customHeight="1">
      <c r="A59" s="170" t="s">
        <v>123</v>
      </c>
      <c r="B59" s="170"/>
      <c r="C59" s="170"/>
      <c r="D59" s="19" t="s">
        <v>80</v>
      </c>
      <c r="E59" s="19"/>
      <c r="F59" s="19"/>
      <c r="G59" s="19"/>
      <c r="H59" s="19"/>
      <c r="I59" s="19" t="s">
        <v>127</v>
      </c>
      <c r="J59" s="19"/>
      <c r="K59" s="19"/>
    </row>
    <row r="60" spans="1:11" s="20" customFormat="1" ht="33.75" customHeight="1">
      <c r="A60" s="24"/>
      <c r="B60" s="19"/>
      <c r="C60" s="19"/>
      <c r="D60" s="19" t="s">
        <v>133</v>
      </c>
      <c r="E60" s="19"/>
      <c r="F60" s="19"/>
      <c r="G60" s="19"/>
      <c r="H60" s="19"/>
      <c r="I60" s="19" t="s">
        <v>130</v>
      </c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9:C59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60" zoomScalePageLayoutView="0" workbookViewId="0" topLeftCell="A1">
      <selection activeCell="F40" sqref="F40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107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74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23.2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56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148">
        <v>2</v>
      </c>
      <c r="C12" s="148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2178476</v>
      </c>
      <c r="F14" s="34"/>
      <c r="G14" s="34">
        <f>G15</f>
        <v>2178476</v>
      </c>
      <c r="H14" s="34"/>
      <c r="I14" s="34"/>
      <c r="J14" s="34">
        <f>J15</f>
        <v>2178476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2178476</v>
      </c>
      <c r="F15" s="35"/>
      <c r="G15" s="35">
        <f>G16</f>
        <v>2178476</v>
      </c>
      <c r="H15" s="35"/>
      <c r="I15" s="35"/>
      <c r="J15" s="35">
        <f>J16</f>
        <v>2178476</v>
      </c>
      <c r="K15" s="35"/>
    </row>
    <row r="16" spans="1:11" s="1" customFormat="1" ht="39.75" customHeight="1">
      <c r="A16" s="6" t="s">
        <v>19</v>
      </c>
      <c r="B16" s="155" t="s">
        <v>90</v>
      </c>
      <c r="C16" s="156"/>
      <c r="D16" s="7" t="s">
        <v>4</v>
      </c>
      <c r="E16" s="64">
        <v>2178476</v>
      </c>
      <c r="F16" s="64"/>
      <c r="G16" s="79">
        <f>E16</f>
        <v>2178476</v>
      </c>
      <c r="H16" s="64"/>
      <c r="I16" s="64"/>
      <c r="J16" s="64">
        <f>G16</f>
        <v>2178476</v>
      </c>
      <c r="K16" s="64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92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93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94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95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/>
      <c r="F31" s="81">
        <f>F32+F40+F41+F47+F48+F49</f>
        <v>2114646</v>
      </c>
      <c r="G31" s="81">
        <f>G32+G40+G41+G47+G48+G49</f>
        <v>2114646</v>
      </c>
      <c r="H31" s="81"/>
      <c r="I31" s="81"/>
      <c r="J31" s="81">
        <f>J32+J40+J41+J47+J48+J49</f>
        <v>2114646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2"/>
      <c r="F32" s="83">
        <f>F38</f>
        <v>2114646</v>
      </c>
      <c r="G32" s="83">
        <f>F32</f>
        <v>2114646</v>
      </c>
      <c r="H32" s="83"/>
      <c r="I32" s="83"/>
      <c r="J32" s="83">
        <f>G32</f>
        <v>2114646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4"/>
      <c r="F38" s="87">
        <v>2114646</v>
      </c>
      <c r="G38" s="87">
        <f>F38</f>
        <v>2114646</v>
      </c>
      <c r="H38" s="87"/>
      <c r="I38" s="87"/>
      <c r="J38" s="87">
        <f>F38</f>
        <v>2114646</v>
      </c>
      <c r="K38" s="88"/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73" t="s">
        <v>40</v>
      </c>
      <c r="C48" s="174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73" t="s">
        <v>62</v>
      </c>
      <c r="C49" s="174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/>
      <c r="F50" s="80">
        <f>E14-F31</f>
        <v>63830</v>
      </c>
      <c r="G50" s="80">
        <f>G14-G31</f>
        <v>63830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6"/>
      <c r="C51" s="37" t="s">
        <v>45</v>
      </c>
      <c r="D51" s="4" t="s">
        <v>6</v>
      </c>
      <c r="E51" s="69"/>
      <c r="F51" s="78">
        <f>(F50/E14)*100</f>
        <v>2.9300299842642286</v>
      </c>
      <c r="G51" s="78">
        <f>(G50/G14)*100</f>
        <v>2.9300299842642286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2114646</v>
      </c>
      <c r="H54" s="91"/>
      <c r="I54" s="91"/>
      <c r="J54" s="91">
        <f>J31</f>
        <v>2114646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0" t="s">
        <v>78</v>
      </c>
      <c r="B57" s="170"/>
      <c r="C57" s="170"/>
      <c r="D57" s="19" t="s">
        <v>77</v>
      </c>
      <c r="E57" s="19"/>
      <c r="F57" s="19"/>
      <c r="G57" s="19"/>
      <c r="H57" s="19"/>
      <c r="I57" s="170" t="s">
        <v>105</v>
      </c>
      <c r="J57" s="170"/>
      <c r="K57" s="170"/>
      <c r="L57" s="170"/>
    </row>
    <row r="58" spans="1:11" s="20" customFormat="1" ht="28.5" customHeight="1">
      <c r="A58" s="170" t="s">
        <v>79</v>
      </c>
      <c r="B58" s="170"/>
      <c r="C58" s="170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108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23">
      <selection activeCell="H38" sqref="H38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3.75390625" style="0" customWidth="1"/>
    <col min="5" max="5" width="23.875" style="0" customWidth="1"/>
    <col min="6" max="6" width="23.625" style="0" customWidth="1"/>
    <col min="7" max="7" width="23.25390625" style="0" customWidth="1"/>
    <col min="8" max="9" width="22.25390625" style="0" customWidth="1"/>
    <col min="10" max="10" width="23.625" style="0" customWidth="1"/>
    <col min="11" max="11" width="21.375" style="0" customWidth="1"/>
    <col min="12" max="12" width="9.87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134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124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34.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83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148">
        <v>2</v>
      </c>
      <c r="C12" s="148"/>
      <c r="D12" s="45">
        <v>3</v>
      </c>
      <c r="E12" s="124">
        <v>4</v>
      </c>
      <c r="F12" s="124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2275497</v>
      </c>
      <c r="F14" s="34"/>
      <c r="G14" s="34">
        <f>G15</f>
        <v>2275497</v>
      </c>
      <c r="H14" s="34"/>
      <c r="I14" s="34"/>
      <c r="J14" s="34">
        <f>G14</f>
        <v>2275497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2275497</v>
      </c>
      <c r="F15" s="35"/>
      <c r="G15" s="35">
        <f>G16</f>
        <v>2275497</v>
      </c>
      <c r="H15" s="35"/>
      <c r="I15" s="35"/>
      <c r="J15" s="35">
        <f>G15</f>
        <v>2275497</v>
      </c>
      <c r="K15" s="35"/>
    </row>
    <row r="16" spans="1:11" s="1" customFormat="1" ht="39.75" customHeight="1">
      <c r="A16" s="6" t="s">
        <v>19</v>
      </c>
      <c r="B16" s="155" t="s">
        <v>90</v>
      </c>
      <c r="C16" s="156"/>
      <c r="D16" s="7" t="s">
        <v>4</v>
      </c>
      <c r="E16" s="126">
        <v>2275497</v>
      </c>
      <c r="F16" s="126"/>
      <c r="G16" s="125">
        <f>E16</f>
        <v>2275497</v>
      </c>
      <c r="H16" s="126"/>
      <c r="I16" s="126"/>
      <c r="J16" s="126">
        <f>G16</f>
        <v>2275497</v>
      </c>
      <c r="K16" s="126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92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93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94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95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>
        <f>G31</f>
        <v>2204698</v>
      </c>
      <c r="F31" s="81"/>
      <c r="G31" s="81">
        <f>G32+G40+G41+G47+G48+G49</f>
        <v>2204698</v>
      </c>
      <c r="H31" s="81"/>
      <c r="I31" s="81"/>
      <c r="J31" s="81">
        <f>J32+J40+J41+J47+J48+J49</f>
        <v>2006751</v>
      </c>
      <c r="K31" s="81">
        <f>K32+K40+K41+K47+K48+K49</f>
        <v>197947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3">
        <f>G32</f>
        <v>2204698</v>
      </c>
      <c r="F32" s="83"/>
      <c r="G32" s="83">
        <f>G33+G38</f>
        <v>2204698</v>
      </c>
      <c r="H32" s="83"/>
      <c r="I32" s="83"/>
      <c r="J32" s="83">
        <f>J38</f>
        <v>2006751</v>
      </c>
      <c r="K32" s="83">
        <f>K38</f>
        <v>197947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7">
        <f>G38</f>
        <v>2204698</v>
      </c>
      <c r="F38" s="87"/>
      <c r="G38" s="87">
        <f>J38+K38</f>
        <v>2204698</v>
      </c>
      <c r="H38" s="87"/>
      <c r="I38" s="87"/>
      <c r="J38" s="87">
        <v>2006751</v>
      </c>
      <c r="K38" s="87">
        <v>197947</v>
      </c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5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10" t="s">
        <v>40</v>
      </c>
      <c r="C48" s="211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3" t="s">
        <v>62</v>
      </c>
      <c r="C49" s="184"/>
      <c r="D49" s="76" t="s">
        <v>4</v>
      </c>
      <c r="E49" s="66"/>
      <c r="F49" s="61"/>
      <c r="G49" s="127"/>
      <c r="H49" s="62"/>
      <c r="I49" s="68"/>
      <c r="J49" s="62"/>
      <c r="K49" s="91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>
        <f>E14-E31</f>
        <v>70799</v>
      </c>
      <c r="F50" s="80"/>
      <c r="G50" s="80">
        <f>G14-G31</f>
        <v>70799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6"/>
      <c r="C51" s="37" t="s">
        <v>45</v>
      </c>
      <c r="D51" s="4" t="s">
        <v>6</v>
      </c>
      <c r="E51" s="78">
        <f>(E50/E14)*100</f>
        <v>3.111364242624798</v>
      </c>
      <c r="F51" s="78"/>
      <c r="G51" s="78">
        <f>(G50/G14)*100</f>
        <v>3.111364242624798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2204698</v>
      </c>
      <c r="H54" s="91"/>
      <c r="I54" s="91"/>
      <c r="J54" s="91">
        <f>J31</f>
        <v>2006751</v>
      </c>
      <c r="K54" s="91">
        <f>K38</f>
        <v>197947</v>
      </c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135</v>
      </c>
      <c r="B56" s="19"/>
      <c r="C56" s="19"/>
      <c r="D56" s="19" t="s">
        <v>71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33" customHeight="1">
      <c r="A57" s="170"/>
      <c r="B57" s="170"/>
      <c r="C57" s="170"/>
      <c r="D57" s="19" t="s">
        <v>77</v>
      </c>
      <c r="E57" s="19"/>
      <c r="F57" s="19"/>
      <c r="G57" s="19"/>
      <c r="H57" s="19"/>
      <c r="I57" s="170" t="s">
        <v>128</v>
      </c>
      <c r="J57" s="170"/>
      <c r="K57" s="170"/>
      <c r="L57" s="170"/>
    </row>
    <row r="58" spans="5:11" s="20" customFormat="1" ht="28.5" customHeight="1">
      <c r="E58" s="19"/>
      <c r="F58" s="19"/>
      <c r="G58" s="19"/>
      <c r="H58" s="19"/>
      <c r="I58" s="19" t="s">
        <v>129</v>
      </c>
      <c r="J58" s="19"/>
      <c r="K58" s="19"/>
    </row>
    <row r="59" spans="1:11" s="20" customFormat="1" ht="30" customHeight="1">
      <c r="A59" s="170" t="s">
        <v>123</v>
      </c>
      <c r="B59" s="170"/>
      <c r="C59" s="170"/>
      <c r="D59" s="19" t="s">
        <v>80</v>
      </c>
      <c r="E59" s="19"/>
      <c r="F59" s="19"/>
      <c r="G59" s="19"/>
      <c r="H59" s="19"/>
      <c r="I59" s="19" t="s">
        <v>127</v>
      </c>
      <c r="J59" s="19"/>
      <c r="K59" s="19"/>
    </row>
    <row r="60" spans="1:11" s="20" customFormat="1" ht="33.75" customHeight="1">
      <c r="A60" s="24"/>
      <c r="B60" s="19"/>
      <c r="C60" s="19"/>
      <c r="D60" s="19" t="s">
        <v>133</v>
      </c>
      <c r="E60" s="19"/>
      <c r="F60" s="19"/>
      <c r="G60" s="19"/>
      <c r="H60" s="19"/>
      <c r="I60" s="19" t="s">
        <v>130</v>
      </c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9:C59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26">
      <selection activeCell="I57" sqref="I57:L61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3.75390625" style="0" customWidth="1"/>
    <col min="5" max="5" width="23.875" style="0" customWidth="1"/>
    <col min="6" max="6" width="23.625" style="0" customWidth="1"/>
    <col min="7" max="7" width="23.25390625" style="0" customWidth="1"/>
    <col min="8" max="9" width="22.25390625" style="0" customWidth="1"/>
    <col min="10" max="10" width="23.625" style="0" customWidth="1"/>
    <col min="11" max="11" width="21.375" style="0" customWidth="1"/>
    <col min="12" max="12" width="9.87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136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124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34.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83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148">
        <v>2</v>
      </c>
      <c r="C12" s="148"/>
      <c r="D12" s="45">
        <v>3</v>
      </c>
      <c r="E12" s="124">
        <v>4</v>
      </c>
      <c r="F12" s="124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2248418</v>
      </c>
      <c r="F14" s="34"/>
      <c r="G14" s="34">
        <f>G15</f>
        <v>2248418</v>
      </c>
      <c r="H14" s="34"/>
      <c r="I14" s="34"/>
      <c r="J14" s="34">
        <f>G14</f>
        <v>2248418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2248418</v>
      </c>
      <c r="F15" s="35"/>
      <c r="G15" s="35">
        <f>G16</f>
        <v>2248418</v>
      </c>
      <c r="H15" s="35"/>
      <c r="I15" s="35"/>
      <c r="J15" s="35">
        <f>G15</f>
        <v>2248418</v>
      </c>
      <c r="K15" s="35"/>
    </row>
    <row r="16" spans="1:11" s="1" customFormat="1" ht="39.75" customHeight="1">
      <c r="A16" s="6" t="s">
        <v>19</v>
      </c>
      <c r="B16" s="155" t="s">
        <v>139</v>
      </c>
      <c r="C16" s="156"/>
      <c r="D16" s="7" t="s">
        <v>4</v>
      </c>
      <c r="E16" s="126">
        <v>2248418</v>
      </c>
      <c r="F16" s="126"/>
      <c r="G16" s="125">
        <f>E16</f>
        <v>2248418</v>
      </c>
      <c r="H16" s="126"/>
      <c r="I16" s="126"/>
      <c r="J16" s="126">
        <f>G16</f>
        <v>2248418</v>
      </c>
      <c r="K16" s="126"/>
    </row>
    <row r="17" spans="1:11" s="1" customFormat="1" ht="42" customHeight="1">
      <c r="A17" s="6" t="s">
        <v>20</v>
      </c>
      <c r="B17" s="155" t="s">
        <v>140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141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142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137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138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>
        <f>G31</f>
        <v>2200690</v>
      </c>
      <c r="F31" s="81"/>
      <c r="G31" s="81">
        <f>G32+G40+G41+G47+G48+G49</f>
        <v>2200690</v>
      </c>
      <c r="H31" s="81"/>
      <c r="I31" s="81"/>
      <c r="J31" s="81">
        <f>J32+J40+J41+J47+J48+J49</f>
        <v>1940727</v>
      </c>
      <c r="K31" s="81">
        <f>K32+K40+K41+K47+K48+K49</f>
        <v>259963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3">
        <f>G32</f>
        <v>2200690</v>
      </c>
      <c r="F32" s="83"/>
      <c r="G32" s="83">
        <f>G33+G38</f>
        <v>2200690</v>
      </c>
      <c r="H32" s="83"/>
      <c r="I32" s="83"/>
      <c r="J32" s="83">
        <f>J38</f>
        <v>1940727</v>
      </c>
      <c r="K32" s="83">
        <f>K38</f>
        <v>259963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7">
        <f>G38</f>
        <v>2200690</v>
      </c>
      <c r="F38" s="87"/>
      <c r="G38" s="87">
        <f>J38+K38</f>
        <v>2200690</v>
      </c>
      <c r="H38" s="87"/>
      <c r="I38" s="87"/>
      <c r="J38" s="87">
        <v>1940727</v>
      </c>
      <c r="K38" s="87">
        <v>259963</v>
      </c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5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10" t="s">
        <v>40</v>
      </c>
      <c r="C48" s="211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3" t="s">
        <v>62</v>
      </c>
      <c r="C49" s="184"/>
      <c r="D49" s="76" t="s">
        <v>4</v>
      </c>
      <c r="E49" s="66"/>
      <c r="F49" s="61"/>
      <c r="G49" s="127"/>
      <c r="H49" s="62"/>
      <c r="I49" s="68"/>
      <c r="J49" s="62"/>
      <c r="K49" s="91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>
        <f>E14-E31</f>
        <v>47728</v>
      </c>
      <c r="F50" s="80"/>
      <c r="G50" s="80">
        <f>G14-G31</f>
        <v>47728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6"/>
      <c r="C51" s="37" t="s">
        <v>45</v>
      </c>
      <c r="D51" s="4" t="s">
        <v>6</v>
      </c>
      <c r="E51" s="78">
        <f>(E50/E14)*100</f>
        <v>2.1227369643900733</v>
      </c>
      <c r="F51" s="78"/>
      <c r="G51" s="78">
        <f>(G50/G14)*100</f>
        <v>2.1227369643900733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2200690</v>
      </c>
      <c r="H54" s="91"/>
      <c r="I54" s="91"/>
      <c r="J54" s="91">
        <f>J31</f>
        <v>1940727</v>
      </c>
      <c r="K54" s="91">
        <f>K38</f>
        <v>259963</v>
      </c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135</v>
      </c>
      <c r="B56" s="19"/>
      <c r="C56" s="19"/>
      <c r="D56" s="19" t="s">
        <v>71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33" customHeight="1">
      <c r="A57" s="170"/>
      <c r="B57" s="170"/>
      <c r="C57" s="170"/>
      <c r="D57" s="19" t="s">
        <v>77</v>
      </c>
      <c r="E57" s="19"/>
      <c r="F57" s="19"/>
      <c r="G57" s="19"/>
      <c r="H57" s="19"/>
      <c r="I57" s="170" t="s">
        <v>128</v>
      </c>
      <c r="J57" s="170"/>
      <c r="K57" s="170"/>
      <c r="L57" s="170"/>
    </row>
    <row r="58" spans="5:11" s="20" customFormat="1" ht="28.5" customHeight="1">
      <c r="E58" s="19"/>
      <c r="F58" s="19"/>
      <c r="G58" s="19"/>
      <c r="H58" s="19"/>
      <c r="I58" s="19" t="s">
        <v>129</v>
      </c>
      <c r="J58" s="19"/>
      <c r="K58" s="19"/>
    </row>
    <row r="59" spans="1:11" s="20" customFormat="1" ht="30" customHeight="1">
      <c r="A59" s="170" t="s">
        <v>123</v>
      </c>
      <c r="B59" s="170"/>
      <c r="C59" s="170"/>
      <c r="D59" s="19" t="s">
        <v>80</v>
      </c>
      <c r="E59" s="19"/>
      <c r="F59" s="19"/>
      <c r="G59" s="19"/>
      <c r="H59" s="19"/>
      <c r="I59" s="19" t="s">
        <v>127</v>
      </c>
      <c r="J59" s="19"/>
      <c r="K59" s="19"/>
    </row>
    <row r="60" spans="1:11" s="20" customFormat="1" ht="33.75" customHeight="1">
      <c r="A60" s="24"/>
      <c r="B60" s="19"/>
      <c r="C60" s="19"/>
      <c r="D60" s="19" t="s">
        <v>133</v>
      </c>
      <c r="E60" s="19"/>
      <c r="F60" s="19"/>
      <c r="G60" s="19"/>
      <c r="H60" s="19"/>
      <c r="I60" s="19" t="s">
        <v>130</v>
      </c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9:C59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K49" sqref="F42:K49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3.75390625" style="0" customWidth="1"/>
    <col min="5" max="5" width="23.875" style="0" customWidth="1"/>
    <col min="6" max="6" width="23.625" style="0" customWidth="1"/>
    <col min="7" max="7" width="23.25390625" style="0" customWidth="1"/>
    <col min="8" max="9" width="22.25390625" style="0" customWidth="1"/>
    <col min="10" max="10" width="23.625" style="0" customWidth="1"/>
    <col min="11" max="11" width="21.375" style="0" customWidth="1"/>
    <col min="12" max="12" width="9.87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136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124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34.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83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148">
        <v>2</v>
      </c>
      <c r="C12" s="148"/>
      <c r="D12" s="45">
        <v>3</v>
      </c>
      <c r="E12" s="124">
        <v>4</v>
      </c>
      <c r="F12" s="124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2248418</v>
      </c>
      <c r="F14" s="34"/>
      <c r="G14" s="34">
        <f>G15</f>
        <v>2248418</v>
      </c>
      <c r="H14" s="34"/>
      <c r="I14" s="34"/>
      <c r="J14" s="34">
        <f>G14</f>
        <v>2248418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2248418</v>
      </c>
      <c r="F15" s="35"/>
      <c r="G15" s="35">
        <f>G16</f>
        <v>2248418</v>
      </c>
      <c r="H15" s="35"/>
      <c r="I15" s="35"/>
      <c r="J15" s="35">
        <f>G15</f>
        <v>2248418</v>
      </c>
      <c r="K15" s="35"/>
    </row>
    <row r="16" spans="1:11" s="1" customFormat="1" ht="39.75" customHeight="1">
      <c r="A16" s="6" t="s">
        <v>19</v>
      </c>
      <c r="B16" s="155" t="s">
        <v>139</v>
      </c>
      <c r="C16" s="156"/>
      <c r="D16" s="7" t="s">
        <v>4</v>
      </c>
      <c r="E16" s="126">
        <v>2248418</v>
      </c>
      <c r="F16" s="126"/>
      <c r="G16" s="125">
        <f>E16</f>
        <v>2248418</v>
      </c>
      <c r="H16" s="126"/>
      <c r="I16" s="126"/>
      <c r="J16" s="126">
        <f>G16</f>
        <v>2248418</v>
      </c>
      <c r="K16" s="126"/>
    </row>
    <row r="17" spans="1:11" s="1" customFormat="1" ht="42" customHeight="1">
      <c r="A17" s="6" t="s">
        <v>20</v>
      </c>
      <c r="B17" s="155" t="s">
        <v>140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141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142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137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138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>
        <f>G31</f>
        <v>2200690</v>
      </c>
      <c r="F31" s="81"/>
      <c r="G31" s="81">
        <f>G32+G40+G41+G47+G48+G49</f>
        <v>2200690</v>
      </c>
      <c r="H31" s="81"/>
      <c r="I31" s="81"/>
      <c r="J31" s="81">
        <f>J32+J40+J41+J47+J48+J49</f>
        <v>1940727</v>
      </c>
      <c r="K31" s="81">
        <f>K32+K40+K41+K47+K48+K49</f>
        <v>259963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3">
        <f>G32</f>
        <v>2200690</v>
      </c>
      <c r="F32" s="83"/>
      <c r="G32" s="83">
        <f>G33+G38</f>
        <v>2200690</v>
      </c>
      <c r="H32" s="83"/>
      <c r="I32" s="83"/>
      <c r="J32" s="83">
        <f>J38</f>
        <v>1940727</v>
      </c>
      <c r="K32" s="83">
        <f>K38</f>
        <v>259963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7">
        <f>G38</f>
        <v>2200690</v>
      </c>
      <c r="F38" s="87"/>
      <c r="G38" s="87">
        <f>J38+K38</f>
        <v>2200690</v>
      </c>
      <c r="H38" s="87"/>
      <c r="I38" s="87"/>
      <c r="J38" s="87">
        <v>1940727</v>
      </c>
      <c r="K38" s="87">
        <v>259963</v>
      </c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5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10" t="s">
        <v>40</v>
      </c>
      <c r="C48" s="211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3" t="s">
        <v>62</v>
      </c>
      <c r="C49" s="184"/>
      <c r="D49" s="76" t="s">
        <v>4</v>
      </c>
      <c r="E49" s="66"/>
      <c r="F49" s="61"/>
      <c r="G49" s="127"/>
      <c r="H49" s="62"/>
      <c r="I49" s="68"/>
      <c r="J49" s="62"/>
      <c r="K49" s="91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>
        <f>E14-E31</f>
        <v>47728</v>
      </c>
      <c r="F50" s="80"/>
      <c r="G50" s="80">
        <f>G14-G31</f>
        <v>47728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6"/>
      <c r="C51" s="37" t="s">
        <v>45</v>
      </c>
      <c r="D51" s="4" t="s">
        <v>6</v>
      </c>
      <c r="E51" s="78">
        <f>(E50/E14)*100</f>
        <v>2.1227369643900733</v>
      </c>
      <c r="F51" s="78"/>
      <c r="G51" s="78">
        <f>(G50/G14)*100</f>
        <v>2.1227369643900733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2200690</v>
      </c>
      <c r="H54" s="91"/>
      <c r="I54" s="91"/>
      <c r="J54" s="91">
        <f>J31</f>
        <v>1940727</v>
      </c>
      <c r="K54" s="91">
        <f>K38</f>
        <v>259963</v>
      </c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135</v>
      </c>
      <c r="B56" s="19"/>
      <c r="C56" s="19"/>
      <c r="D56" s="19" t="s">
        <v>71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33" customHeight="1">
      <c r="A57" s="170"/>
      <c r="B57" s="170"/>
      <c r="C57" s="170"/>
      <c r="D57" s="19" t="s">
        <v>77</v>
      </c>
      <c r="E57" s="19"/>
      <c r="F57" s="19"/>
      <c r="G57" s="19"/>
      <c r="H57" s="19"/>
      <c r="I57" s="170" t="s">
        <v>105</v>
      </c>
      <c r="J57" s="170"/>
      <c r="K57" s="170"/>
      <c r="L57" s="170"/>
    </row>
    <row r="58" spans="5:11" s="20" customFormat="1" ht="28.5" customHeight="1">
      <c r="E58" s="19"/>
      <c r="F58" s="19"/>
      <c r="G58" s="19"/>
      <c r="H58" s="19"/>
      <c r="I58" s="19"/>
      <c r="J58" s="19"/>
      <c r="K58" s="19"/>
    </row>
    <row r="59" spans="1:11" s="20" customFormat="1" ht="30" customHeight="1">
      <c r="A59" s="170" t="s">
        <v>123</v>
      </c>
      <c r="B59" s="170"/>
      <c r="C59" s="170"/>
      <c r="D59" s="19" t="s">
        <v>80</v>
      </c>
      <c r="E59" s="19"/>
      <c r="F59" s="19"/>
      <c r="G59" s="19"/>
      <c r="H59" s="19"/>
      <c r="I59" s="19" t="s">
        <v>143</v>
      </c>
      <c r="J59" s="19"/>
      <c r="K59" s="19"/>
    </row>
    <row r="60" spans="1:11" s="20" customFormat="1" ht="33.75" customHeight="1">
      <c r="A60" s="24"/>
      <c r="B60" s="19"/>
      <c r="C60" s="19"/>
      <c r="D60" s="19" t="s">
        <v>133</v>
      </c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/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9:C59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R23" sqref="R23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3.75390625" style="0" customWidth="1"/>
    <col min="5" max="5" width="23.875" style="0" customWidth="1"/>
    <col min="6" max="6" width="23.625" style="0" customWidth="1"/>
    <col min="7" max="7" width="23.25390625" style="0" customWidth="1"/>
    <col min="8" max="9" width="22.25390625" style="0" customWidth="1"/>
    <col min="10" max="10" width="23.625" style="0" customWidth="1"/>
    <col min="11" max="11" width="21.375" style="0" customWidth="1"/>
    <col min="12" max="12" width="9.87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144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124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34.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83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148">
        <v>2</v>
      </c>
      <c r="C12" s="148"/>
      <c r="D12" s="45">
        <v>3</v>
      </c>
      <c r="E12" s="124">
        <v>4</v>
      </c>
      <c r="F12" s="124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2145300</v>
      </c>
      <c r="F14" s="34"/>
      <c r="G14" s="34">
        <f>G15</f>
        <v>2145300</v>
      </c>
      <c r="H14" s="34"/>
      <c r="I14" s="34"/>
      <c r="J14" s="34">
        <f>G14</f>
        <v>2145300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2145300</v>
      </c>
      <c r="F15" s="35"/>
      <c r="G15" s="35">
        <f>G16</f>
        <v>2145300</v>
      </c>
      <c r="H15" s="35"/>
      <c r="I15" s="35"/>
      <c r="J15" s="35">
        <f>G15</f>
        <v>2145300</v>
      </c>
      <c r="K15" s="35"/>
    </row>
    <row r="16" spans="1:11" s="1" customFormat="1" ht="39.75" customHeight="1">
      <c r="A16" s="6" t="s">
        <v>19</v>
      </c>
      <c r="B16" s="155" t="s">
        <v>139</v>
      </c>
      <c r="C16" s="156"/>
      <c r="D16" s="7" t="s">
        <v>4</v>
      </c>
      <c r="E16" s="126">
        <v>2145300</v>
      </c>
      <c r="F16" s="126"/>
      <c r="G16" s="125">
        <f>E16</f>
        <v>2145300</v>
      </c>
      <c r="H16" s="126"/>
      <c r="I16" s="126"/>
      <c r="J16" s="126">
        <f>G16</f>
        <v>2145300</v>
      </c>
      <c r="K16" s="126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141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142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137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138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>
        <f>G31</f>
        <v>2100083</v>
      </c>
      <c r="F31" s="81"/>
      <c r="G31" s="81">
        <f>G32+G40+G41+G47+G48+G49</f>
        <v>2100083</v>
      </c>
      <c r="H31" s="81"/>
      <c r="I31" s="81"/>
      <c r="J31" s="81">
        <f>J32+J40+J41+J47+J48+J49</f>
        <v>1923639</v>
      </c>
      <c r="K31" s="81">
        <f>K32+K40+K41+K47+K48+K49</f>
        <v>176444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3">
        <f>G32</f>
        <v>2100083</v>
      </c>
      <c r="F32" s="83"/>
      <c r="G32" s="83">
        <f>G33+G38</f>
        <v>2100083</v>
      </c>
      <c r="H32" s="83"/>
      <c r="I32" s="83"/>
      <c r="J32" s="83">
        <f>J38</f>
        <v>1923639</v>
      </c>
      <c r="K32" s="83">
        <f>K38</f>
        <v>176444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7">
        <f>G38</f>
        <v>2100083</v>
      </c>
      <c r="F38" s="87"/>
      <c r="G38" s="87">
        <f>J38+K38</f>
        <v>2100083</v>
      </c>
      <c r="H38" s="87"/>
      <c r="I38" s="87"/>
      <c r="J38" s="87">
        <v>1923639</v>
      </c>
      <c r="K38" s="87">
        <v>176444</v>
      </c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5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10" t="s">
        <v>40</v>
      </c>
      <c r="C48" s="211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3" t="s">
        <v>62</v>
      </c>
      <c r="C49" s="184"/>
      <c r="D49" s="76" t="s">
        <v>4</v>
      </c>
      <c r="E49" s="66"/>
      <c r="F49" s="61"/>
      <c r="G49" s="127"/>
      <c r="H49" s="62"/>
      <c r="I49" s="68"/>
      <c r="J49" s="62"/>
      <c r="K49" s="91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>
        <f>E14-E31</f>
        <v>45217</v>
      </c>
      <c r="F50" s="80"/>
      <c r="G50" s="80">
        <f>G14-G31</f>
        <v>45217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6"/>
      <c r="C51" s="37" t="s">
        <v>45</v>
      </c>
      <c r="D51" s="4" t="s">
        <v>6</v>
      </c>
      <c r="E51" s="78">
        <f>(E50/E14)*100</f>
        <v>2.107723861464597</v>
      </c>
      <c r="F51" s="78"/>
      <c r="G51" s="78">
        <f>(G50/G14)*100</f>
        <v>2.107723861464597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2100083</v>
      </c>
      <c r="H54" s="91"/>
      <c r="I54" s="91"/>
      <c r="J54" s="91">
        <f>J31</f>
        <v>1923639</v>
      </c>
      <c r="K54" s="91">
        <f>K38</f>
        <v>176444</v>
      </c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135</v>
      </c>
      <c r="B56" s="19"/>
      <c r="C56" s="19"/>
      <c r="D56" s="19" t="s">
        <v>71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33" customHeight="1">
      <c r="A57" s="170"/>
      <c r="B57" s="170"/>
      <c r="C57" s="170"/>
      <c r="D57" s="19" t="s">
        <v>77</v>
      </c>
      <c r="E57" s="19"/>
      <c r="F57" s="19"/>
      <c r="G57" s="19"/>
      <c r="H57" s="19"/>
      <c r="I57" s="170" t="s">
        <v>105</v>
      </c>
      <c r="J57" s="170"/>
      <c r="K57" s="170"/>
      <c r="L57" s="170"/>
    </row>
    <row r="58" spans="5:11" s="20" customFormat="1" ht="28.5" customHeight="1">
      <c r="E58" s="19"/>
      <c r="F58" s="19"/>
      <c r="G58" s="19"/>
      <c r="H58" s="19"/>
      <c r="I58" s="19"/>
      <c r="J58" s="19"/>
      <c r="K58" s="19"/>
    </row>
    <row r="59" spans="1:11" s="20" customFormat="1" ht="30" customHeight="1">
      <c r="A59" s="170" t="s">
        <v>123</v>
      </c>
      <c r="B59" s="170"/>
      <c r="C59" s="170"/>
      <c r="D59" s="19" t="s">
        <v>80</v>
      </c>
      <c r="E59" s="19"/>
      <c r="F59" s="19"/>
      <c r="G59" s="19"/>
      <c r="H59" s="19"/>
      <c r="I59" s="19" t="s">
        <v>143</v>
      </c>
      <c r="J59" s="19"/>
      <c r="K59" s="19"/>
    </row>
    <row r="60" spans="1:11" s="20" customFormat="1" ht="33.75" customHeight="1">
      <c r="A60" s="24"/>
      <c r="B60" s="19"/>
      <c r="C60" s="19"/>
      <c r="D60" s="19" t="s">
        <v>133</v>
      </c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/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9:C59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E47" sqref="E47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3.75390625" style="0" customWidth="1"/>
    <col min="5" max="5" width="23.875" style="0" customWidth="1"/>
    <col min="6" max="6" width="23.625" style="0" customWidth="1"/>
    <col min="7" max="7" width="23.25390625" style="0" customWidth="1"/>
    <col min="8" max="9" width="22.25390625" style="0" customWidth="1"/>
    <col min="10" max="10" width="23.625" style="0" customWidth="1"/>
    <col min="11" max="11" width="21.375" style="0" customWidth="1"/>
    <col min="12" max="12" width="9.87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145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124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34.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83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148">
        <v>2</v>
      </c>
      <c r="C12" s="148"/>
      <c r="D12" s="45">
        <v>3</v>
      </c>
      <c r="E12" s="124">
        <v>4</v>
      </c>
      <c r="F12" s="124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2045302</v>
      </c>
      <c r="F14" s="34"/>
      <c r="G14" s="34">
        <f>G15</f>
        <v>2045302</v>
      </c>
      <c r="H14" s="34"/>
      <c r="I14" s="34"/>
      <c r="J14" s="34">
        <f>G14</f>
        <v>2045302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2045302</v>
      </c>
      <c r="F15" s="35"/>
      <c r="G15" s="35">
        <f>G16</f>
        <v>2045302</v>
      </c>
      <c r="H15" s="35"/>
      <c r="I15" s="35"/>
      <c r="J15" s="35">
        <f>G15</f>
        <v>2045302</v>
      </c>
      <c r="K15" s="35"/>
    </row>
    <row r="16" spans="1:11" s="1" customFormat="1" ht="39.75" customHeight="1">
      <c r="A16" s="6" t="s">
        <v>19</v>
      </c>
      <c r="B16" s="155" t="s">
        <v>139</v>
      </c>
      <c r="C16" s="156"/>
      <c r="D16" s="7" t="s">
        <v>4</v>
      </c>
      <c r="E16" s="126">
        <v>2045302</v>
      </c>
      <c r="F16" s="126"/>
      <c r="G16" s="125">
        <f>E16</f>
        <v>2045302</v>
      </c>
      <c r="H16" s="126"/>
      <c r="I16" s="126"/>
      <c r="J16" s="126">
        <f>G16</f>
        <v>2045302</v>
      </c>
      <c r="K16" s="126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141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142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137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138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>
        <f>G31</f>
        <v>1982564</v>
      </c>
      <c r="F31" s="81"/>
      <c r="G31" s="81">
        <f>G32+G40+G41+G47+G48+G49</f>
        <v>1982564</v>
      </c>
      <c r="H31" s="81"/>
      <c r="I31" s="81"/>
      <c r="J31" s="81">
        <f>J32+J40+J41+J47+J48+J49</f>
        <v>1812504</v>
      </c>
      <c r="K31" s="81">
        <f>K32+K40+K41+K47+K48+K49</f>
        <v>170060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3">
        <f>G32</f>
        <v>1982564</v>
      </c>
      <c r="F32" s="83"/>
      <c r="G32" s="83">
        <f>G33+G38</f>
        <v>1982564</v>
      </c>
      <c r="H32" s="83"/>
      <c r="I32" s="83"/>
      <c r="J32" s="83">
        <f>J38</f>
        <v>1812504</v>
      </c>
      <c r="K32" s="83">
        <f>K38</f>
        <v>170060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7">
        <f>G38</f>
        <v>1982564</v>
      </c>
      <c r="F38" s="87"/>
      <c r="G38" s="87">
        <f>J38+K38</f>
        <v>1982564</v>
      </c>
      <c r="H38" s="87"/>
      <c r="I38" s="87"/>
      <c r="J38" s="87">
        <v>1812504</v>
      </c>
      <c r="K38" s="87">
        <v>170060</v>
      </c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128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5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10" t="s">
        <v>40</v>
      </c>
      <c r="C48" s="211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3" t="s">
        <v>62</v>
      </c>
      <c r="C49" s="184"/>
      <c r="D49" s="76" t="s">
        <v>4</v>
      </c>
      <c r="E49" s="66"/>
      <c r="F49" s="61"/>
      <c r="G49" s="127"/>
      <c r="H49" s="62"/>
      <c r="I49" s="68"/>
      <c r="J49" s="62"/>
      <c r="K49" s="91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>
        <f>E14-E31</f>
        <v>62738</v>
      </c>
      <c r="F50" s="80"/>
      <c r="G50" s="80">
        <f>G14-G31</f>
        <v>62738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6"/>
      <c r="C51" s="37" t="s">
        <v>45</v>
      </c>
      <c r="D51" s="4" t="s">
        <v>6</v>
      </c>
      <c r="E51" s="78">
        <f>(E50/E14)*100</f>
        <v>3.067419872468711</v>
      </c>
      <c r="F51" s="78"/>
      <c r="G51" s="78">
        <f>(G50/G14)*100</f>
        <v>3.067419872468711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1982564</v>
      </c>
      <c r="H54" s="91"/>
      <c r="I54" s="91"/>
      <c r="J54" s="91">
        <f>J31</f>
        <v>1812504</v>
      </c>
      <c r="K54" s="91">
        <f>K38</f>
        <v>170060</v>
      </c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135</v>
      </c>
      <c r="B56" s="19"/>
      <c r="C56" s="19"/>
      <c r="D56" s="19" t="s">
        <v>71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33" customHeight="1">
      <c r="A57" s="170"/>
      <c r="B57" s="170"/>
      <c r="C57" s="170"/>
      <c r="D57" s="19" t="s">
        <v>77</v>
      </c>
      <c r="E57" s="19"/>
      <c r="F57" s="19"/>
      <c r="G57" s="19"/>
      <c r="H57" s="19"/>
      <c r="I57" s="170" t="s">
        <v>128</v>
      </c>
      <c r="J57" s="170"/>
      <c r="K57" s="170"/>
      <c r="L57" s="170"/>
    </row>
    <row r="58" spans="5:11" s="20" customFormat="1" ht="28.5" customHeight="1">
      <c r="E58" s="19"/>
      <c r="F58" s="19"/>
      <c r="G58" s="19"/>
      <c r="H58" s="19"/>
      <c r="I58" s="19" t="s">
        <v>129</v>
      </c>
      <c r="J58" s="19"/>
      <c r="K58" s="19"/>
    </row>
    <row r="59" spans="1:11" s="20" customFormat="1" ht="30" customHeight="1">
      <c r="A59" s="170" t="s">
        <v>123</v>
      </c>
      <c r="B59" s="170"/>
      <c r="C59" s="170"/>
      <c r="D59" s="19" t="s">
        <v>80</v>
      </c>
      <c r="E59" s="19"/>
      <c r="F59" s="19"/>
      <c r="G59" s="19"/>
      <c r="H59" s="19"/>
      <c r="I59" s="19" t="s">
        <v>127</v>
      </c>
      <c r="J59" s="19"/>
      <c r="K59" s="19"/>
    </row>
    <row r="60" spans="1:11" s="20" customFormat="1" ht="33.75" customHeight="1">
      <c r="A60" s="24"/>
      <c r="B60" s="19"/>
      <c r="C60" s="19"/>
      <c r="D60" s="19" t="s">
        <v>133</v>
      </c>
      <c r="E60" s="19"/>
      <c r="F60" s="19"/>
      <c r="G60" s="19"/>
      <c r="H60" s="19"/>
      <c r="I60" s="19" t="s">
        <v>130</v>
      </c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9:C59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I57" sqref="I57:L61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3.75390625" style="0" customWidth="1"/>
    <col min="5" max="5" width="23.875" style="0" customWidth="1"/>
    <col min="6" max="6" width="23.625" style="0" customWidth="1"/>
    <col min="7" max="7" width="23.25390625" style="0" customWidth="1"/>
    <col min="8" max="9" width="22.25390625" style="0" customWidth="1"/>
    <col min="10" max="10" width="23.625" style="0" customWidth="1"/>
    <col min="11" max="11" width="21.375" style="0" customWidth="1"/>
    <col min="12" max="12" width="9.87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146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124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34.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83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148">
        <v>2</v>
      </c>
      <c r="C12" s="148"/>
      <c r="D12" s="45">
        <v>3</v>
      </c>
      <c r="E12" s="124">
        <v>4</v>
      </c>
      <c r="F12" s="124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2520163</v>
      </c>
      <c r="F14" s="34"/>
      <c r="G14" s="34">
        <f>G15</f>
        <v>2520163</v>
      </c>
      <c r="H14" s="34"/>
      <c r="I14" s="34"/>
      <c r="J14" s="34">
        <f>G14</f>
        <v>2520163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2520163</v>
      </c>
      <c r="F15" s="35"/>
      <c r="G15" s="35">
        <f>G16</f>
        <v>2520163</v>
      </c>
      <c r="H15" s="35"/>
      <c r="I15" s="35"/>
      <c r="J15" s="35">
        <f>G15</f>
        <v>2520163</v>
      </c>
      <c r="K15" s="35"/>
    </row>
    <row r="16" spans="1:11" s="1" customFormat="1" ht="39.75" customHeight="1">
      <c r="A16" s="6" t="s">
        <v>19</v>
      </c>
      <c r="B16" s="155" t="s">
        <v>139</v>
      </c>
      <c r="C16" s="156"/>
      <c r="D16" s="7" t="s">
        <v>4</v>
      </c>
      <c r="E16" s="126">
        <v>2520163</v>
      </c>
      <c r="F16" s="126"/>
      <c r="G16" s="125">
        <f>E16</f>
        <v>2520163</v>
      </c>
      <c r="H16" s="126"/>
      <c r="I16" s="126"/>
      <c r="J16" s="126">
        <f>G16</f>
        <v>2520163</v>
      </c>
      <c r="K16" s="126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141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142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137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138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>
        <f>G31</f>
        <v>2467120</v>
      </c>
      <c r="F31" s="81"/>
      <c r="G31" s="81">
        <f>G32+G40+G41+G47+G48+G49</f>
        <v>2467120</v>
      </c>
      <c r="H31" s="81"/>
      <c r="I31" s="81"/>
      <c r="J31" s="81">
        <f>J32+J40+J41+J47+J48+J49</f>
        <v>2248900</v>
      </c>
      <c r="K31" s="81">
        <f>K32+K40+K41+K47+K48+K49</f>
        <v>218220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3">
        <f>G32</f>
        <v>2467120</v>
      </c>
      <c r="F32" s="83"/>
      <c r="G32" s="83">
        <f>G33+G38</f>
        <v>2467120</v>
      </c>
      <c r="H32" s="83"/>
      <c r="I32" s="83"/>
      <c r="J32" s="83">
        <f>J38</f>
        <v>2248900</v>
      </c>
      <c r="K32" s="83">
        <f>K38</f>
        <v>218220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7">
        <f>G38</f>
        <v>2467120</v>
      </c>
      <c r="F38" s="87"/>
      <c r="G38" s="87">
        <f>J38+K38</f>
        <v>2467120</v>
      </c>
      <c r="H38" s="87"/>
      <c r="I38" s="87"/>
      <c r="J38" s="87">
        <v>2248900</v>
      </c>
      <c r="K38" s="87">
        <v>218220</v>
      </c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128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5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10" t="s">
        <v>40</v>
      </c>
      <c r="C48" s="211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3" t="s">
        <v>62</v>
      </c>
      <c r="C49" s="184"/>
      <c r="D49" s="76" t="s">
        <v>4</v>
      </c>
      <c r="E49" s="66"/>
      <c r="F49" s="61"/>
      <c r="G49" s="127"/>
      <c r="H49" s="62"/>
      <c r="I49" s="68"/>
      <c r="J49" s="62"/>
      <c r="K49" s="91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>
        <f>E14-E31</f>
        <v>53043</v>
      </c>
      <c r="F50" s="80"/>
      <c r="G50" s="80">
        <f>G14-G31</f>
        <v>53043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6"/>
      <c r="C51" s="37" t="s">
        <v>45</v>
      </c>
      <c r="D51" s="4" t="s">
        <v>6</v>
      </c>
      <c r="E51" s="78">
        <f>(E50/E14)*100</f>
        <v>2.1047448121411194</v>
      </c>
      <c r="F51" s="78"/>
      <c r="G51" s="78">
        <f>(G50/G14)*100</f>
        <v>2.1047448121411194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2467120</v>
      </c>
      <c r="H54" s="91"/>
      <c r="I54" s="91"/>
      <c r="J54" s="91">
        <f>J31</f>
        <v>2248900</v>
      </c>
      <c r="K54" s="91">
        <f>K38</f>
        <v>218220</v>
      </c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135</v>
      </c>
      <c r="B56" s="19"/>
      <c r="C56" s="19"/>
      <c r="D56" s="19" t="s">
        <v>148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33" customHeight="1">
      <c r="A57" s="170"/>
      <c r="B57" s="170"/>
      <c r="C57" s="170"/>
      <c r="D57" s="19" t="s">
        <v>77</v>
      </c>
      <c r="E57" s="19"/>
      <c r="F57" s="19"/>
      <c r="G57" s="19"/>
      <c r="H57" s="19"/>
      <c r="I57" s="170" t="s">
        <v>128</v>
      </c>
      <c r="J57" s="170"/>
      <c r="K57" s="170"/>
      <c r="L57" s="170"/>
    </row>
    <row r="58" spans="5:11" s="20" customFormat="1" ht="28.5" customHeight="1">
      <c r="E58" s="19"/>
      <c r="F58" s="19"/>
      <c r="G58" s="19"/>
      <c r="H58" s="19"/>
      <c r="I58" s="19" t="s">
        <v>129</v>
      </c>
      <c r="J58" s="19"/>
      <c r="K58" s="19"/>
    </row>
    <row r="59" spans="1:11" s="20" customFormat="1" ht="30" customHeight="1">
      <c r="A59" s="170" t="s">
        <v>123</v>
      </c>
      <c r="B59" s="170"/>
      <c r="C59" s="170"/>
      <c r="D59" s="19" t="s">
        <v>80</v>
      </c>
      <c r="E59" s="19"/>
      <c r="F59" s="19"/>
      <c r="G59" s="19"/>
      <c r="H59" s="19"/>
      <c r="I59" s="19" t="s">
        <v>127</v>
      </c>
      <c r="J59" s="19"/>
      <c r="K59" s="19"/>
    </row>
    <row r="60" spans="1:11" s="20" customFormat="1" ht="33.75" customHeight="1">
      <c r="A60" s="24"/>
      <c r="B60" s="19"/>
      <c r="C60" s="19"/>
      <c r="D60" s="19" t="s">
        <v>147</v>
      </c>
      <c r="E60" s="19"/>
      <c r="F60" s="19"/>
      <c r="G60" s="19"/>
      <c r="H60" s="19"/>
      <c r="I60" s="19" t="s">
        <v>130</v>
      </c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9:C59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G20" sqref="G20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3.75390625" style="0" customWidth="1"/>
    <col min="5" max="5" width="23.875" style="0" customWidth="1"/>
    <col min="6" max="6" width="23.625" style="0" customWidth="1"/>
    <col min="7" max="7" width="23.25390625" style="0" customWidth="1"/>
    <col min="8" max="9" width="22.25390625" style="0" customWidth="1"/>
    <col min="10" max="10" width="23.625" style="0" customWidth="1"/>
    <col min="11" max="11" width="21.375" style="0" customWidth="1"/>
    <col min="12" max="12" width="9.87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149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124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34.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83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148">
        <v>2</v>
      </c>
      <c r="C12" s="148"/>
      <c r="D12" s="45">
        <v>3</v>
      </c>
      <c r="E12" s="124">
        <v>4</v>
      </c>
      <c r="F12" s="124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2519576</v>
      </c>
      <c r="F14" s="34"/>
      <c r="G14" s="34">
        <f>G15</f>
        <v>2519576</v>
      </c>
      <c r="H14" s="34"/>
      <c r="I14" s="34"/>
      <c r="J14" s="34">
        <f>G14</f>
        <v>2519576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2519576</v>
      </c>
      <c r="F15" s="35"/>
      <c r="G15" s="35">
        <f>G16</f>
        <v>2519576</v>
      </c>
      <c r="H15" s="35"/>
      <c r="I15" s="35"/>
      <c r="J15" s="35">
        <f>G15</f>
        <v>2519576</v>
      </c>
      <c r="K15" s="35"/>
    </row>
    <row r="16" spans="1:11" s="1" customFormat="1" ht="39.75" customHeight="1">
      <c r="A16" s="6" t="s">
        <v>19</v>
      </c>
      <c r="B16" s="155" t="s">
        <v>139</v>
      </c>
      <c r="C16" s="156"/>
      <c r="D16" s="7" t="s">
        <v>4</v>
      </c>
      <c r="E16" s="126">
        <v>2519576</v>
      </c>
      <c r="F16" s="126"/>
      <c r="G16" s="125">
        <f>E16</f>
        <v>2519576</v>
      </c>
      <c r="H16" s="126"/>
      <c r="I16" s="126"/>
      <c r="J16" s="126">
        <f>G16</f>
        <v>2519576</v>
      </c>
      <c r="K16" s="126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141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142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137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138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>
        <f>G31</f>
        <v>2468025</v>
      </c>
      <c r="F31" s="81"/>
      <c r="G31" s="81">
        <f>G32+G40+G41+G47+G48+G49</f>
        <v>2468025</v>
      </c>
      <c r="H31" s="81"/>
      <c r="I31" s="81"/>
      <c r="J31" s="81">
        <f>J32+J40+J41+J47+J48+J49</f>
        <v>2267959</v>
      </c>
      <c r="K31" s="81">
        <f>K32+K40+K41+K47+K48+K49</f>
        <v>200066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3">
        <f>G32</f>
        <v>2468025</v>
      </c>
      <c r="F32" s="83"/>
      <c r="G32" s="83">
        <f>G33+G38</f>
        <v>2468025</v>
      </c>
      <c r="H32" s="83"/>
      <c r="I32" s="83"/>
      <c r="J32" s="83">
        <f>J38</f>
        <v>2267959</v>
      </c>
      <c r="K32" s="83">
        <f>K38</f>
        <v>200066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7">
        <f>G38</f>
        <v>2468025</v>
      </c>
      <c r="F38" s="87"/>
      <c r="G38" s="87">
        <f>J38+K38</f>
        <v>2468025</v>
      </c>
      <c r="H38" s="87"/>
      <c r="I38" s="87"/>
      <c r="J38" s="87">
        <v>2267959</v>
      </c>
      <c r="K38" s="87">
        <v>200066</v>
      </c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128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5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10" t="s">
        <v>40</v>
      </c>
      <c r="C48" s="211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3" t="s">
        <v>62</v>
      </c>
      <c r="C49" s="184"/>
      <c r="D49" s="76" t="s">
        <v>4</v>
      </c>
      <c r="E49" s="66"/>
      <c r="F49" s="61"/>
      <c r="G49" s="127"/>
      <c r="H49" s="62"/>
      <c r="I49" s="68"/>
      <c r="J49" s="62"/>
      <c r="K49" s="91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>
        <f>E14-E31</f>
        <v>51551</v>
      </c>
      <c r="F50" s="80"/>
      <c r="G50" s="80">
        <f>G14-G31</f>
        <v>51551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6"/>
      <c r="C51" s="37" t="s">
        <v>45</v>
      </c>
      <c r="D51" s="4" t="s">
        <v>6</v>
      </c>
      <c r="E51" s="78">
        <f>(E50/E14)*100</f>
        <v>2.046018853965905</v>
      </c>
      <c r="F51" s="78"/>
      <c r="G51" s="78">
        <f>(G50/G14)*100</f>
        <v>2.046018853965905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2468025</v>
      </c>
      <c r="H54" s="91"/>
      <c r="I54" s="91"/>
      <c r="J54" s="91">
        <f>J31</f>
        <v>2267959</v>
      </c>
      <c r="K54" s="91">
        <f>K38</f>
        <v>200066</v>
      </c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135</v>
      </c>
      <c r="B56" s="19"/>
      <c r="C56" s="19"/>
      <c r="D56" s="19" t="s">
        <v>148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33" customHeight="1">
      <c r="A57" s="170"/>
      <c r="B57" s="170"/>
      <c r="C57" s="170"/>
      <c r="D57" s="19" t="s">
        <v>77</v>
      </c>
      <c r="E57" s="19"/>
      <c r="F57" s="19"/>
      <c r="G57" s="19"/>
      <c r="H57" s="19"/>
      <c r="I57" s="170" t="s">
        <v>150</v>
      </c>
      <c r="J57" s="170"/>
      <c r="K57" s="170"/>
      <c r="L57" s="170"/>
    </row>
    <row r="58" spans="5:11" s="20" customFormat="1" ht="28.5" customHeight="1">
      <c r="E58" s="19"/>
      <c r="F58" s="19"/>
      <c r="G58" s="19"/>
      <c r="H58" s="19"/>
      <c r="I58" s="19" t="s">
        <v>143</v>
      </c>
      <c r="J58" s="19"/>
      <c r="K58" s="19"/>
    </row>
    <row r="59" spans="1:11" s="20" customFormat="1" ht="30" customHeight="1">
      <c r="A59" s="170" t="s">
        <v>123</v>
      </c>
      <c r="B59" s="170"/>
      <c r="C59" s="170"/>
      <c r="D59" s="19" t="s">
        <v>80</v>
      </c>
      <c r="E59" s="19"/>
      <c r="F59" s="19"/>
      <c r="G59" s="19"/>
      <c r="H59" s="19"/>
      <c r="I59" s="19"/>
      <c r="J59" s="19"/>
      <c r="K59" s="19"/>
    </row>
    <row r="60" spans="1:11" s="20" customFormat="1" ht="33.75" customHeight="1">
      <c r="A60" s="24"/>
      <c r="B60" s="19"/>
      <c r="C60" s="19"/>
      <c r="D60" s="19" t="s">
        <v>147</v>
      </c>
      <c r="E60" s="19"/>
      <c r="F60" s="19"/>
      <c r="G60" s="19"/>
      <c r="H60" s="19"/>
      <c r="I60" s="19"/>
      <c r="J60" s="22" t="s">
        <v>50</v>
      </c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19"/>
      <c r="K61" s="19"/>
    </row>
    <row r="62" spans="1:12" s="20" customFormat="1" ht="26.25">
      <c r="A62" s="22"/>
      <c r="B62" s="22"/>
      <c r="C62" s="19"/>
      <c r="D62" s="19"/>
      <c r="E62" s="19"/>
      <c r="F62" s="19"/>
      <c r="G62" s="19"/>
      <c r="H62" s="19"/>
      <c r="I62" s="15"/>
      <c r="J62" s="15"/>
      <c r="K62" s="15"/>
      <c r="L62" s="1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2"/>
      <c r="J64" s="2"/>
      <c r="K64" s="2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171"/>
      <c r="J66" s="172"/>
      <c r="K66" s="2"/>
    </row>
    <row r="67" spans="1:11" s="1" customFormat="1" ht="15.75">
      <c r="A67" s="17"/>
      <c r="B67" s="17"/>
      <c r="F67" s="2"/>
      <c r="G67" s="2"/>
      <c r="H67" s="2"/>
      <c r="I67" s="2"/>
      <c r="J67" s="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8" s="1" customFormat="1" ht="15.75">
      <c r="A78" s="17"/>
      <c r="B78" s="17"/>
      <c r="C78" s="2"/>
      <c r="D78" s="2"/>
      <c r="E78" s="2"/>
      <c r="F78" s="2"/>
      <c r="G78" s="2"/>
      <c r="H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12" s="1" customFormat="1" ht="12.75">
      <c r="A268" s="17"/>
      <c r="B268" s="17"/>
      <c r="I268"/>
      <c r="J268"/>
      <c r="K268"/>
      <c r="L268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9:C59"/>
    <mergeCell ref="I66:J66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1">
      <selection activeCell="U55" sqref="U55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3.75390625" style="0" customWidth="1"/>
    <col min="5" max="5" width="23.875" style="0" customWidth="1"/>
    <col min="6" max="6" width="23.625" style="0" customWidth="1"/>
    <col min="7" max="7" width="23.25390625" style="0" customWidth="1"/>
    <col min="8" max="9" width="22.25390625" style="0" customWidth="1"/>
    <col min="10" max="10" width="23.625" style="0" customWidth="1"/>
    <col min="11" max="11" width="21.375" style="0" customWidth="1"/>
    <col min="12" max="12" width="9.87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151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124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34.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83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30" customHeight="1">
      <c r="A12" s="44">
        <v>1</v>
      </c>
      <c r="B12" s="148">
        <v>2</v>
      </c>
      <c r="C12" s="148"/>
      <c r="D12" s="45">
        <v>3</v>
      </c>
      <c r="E12" s="124">
        <v>4</v>
      </c>
      <c r="F12" s="124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2662278</v>
      </c>
      <c r="F14" s="34"/>
      <c r="G14" s="34">
        <f>G15</f>
        <v>2662278</v>
      </c>
      <c r="H14" s="34"/>
      <c r="I14" s="34"/>
      <c r="J14" s="34">
        <f>G14</f>
        <v>2662278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2662278</v>
      </c>
      <c r="F15" s="35"/>
      <c r="G15" s="35">
        <f>G16</f>
        <v>2662278</v>
      </c>
      <c r="H15" s="35"/>
      <c r="I15" s="35"/>
      <c r="J15" s="35">
        <f>G15</f>
        <v>2662278</v>
      </c>
      <c r="K15" s="35"/>
    </row>
    <row r="16" spans="1:11" s="1" customFormat="1" ht="39.75" customHeight="1">
      <c r="A16" s="6" t="s">
        <v>19</v>
      </c>
      <c r="B16" s="155" t="s">
        <v>139</v>
      </c>
      <c r="C16" s="156"/>
      <c r="D16" s="7" t="s">
        <v>4</v>
      </c>
      <c r="E16" s="126">
        <v>2662278</v>
      </c>
      <c r="F16" s="126"/>
      <c r="G16" s="125">
        <f>E16</f>
        <v>2662278</v>
      </c>
      <c r="H16" s="126"/>
      <c r="I16" s="126"/>
      <c r="J16" s="126">
        <f>G16</f>
        <v>2662278</v>
      </c>
      <c r="K16" s="126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141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142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137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138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>
        <f>G31</f>
        <v>2606448</v>
      </c>
      <c r="F31" s="81"/>
      <c r="G31" s="81">
        <f>G32+G40+G41+G47+G48+G49</f>
        <v>2606448</v>
      </c>
      <c r="H31" s="81"/>
      <c r="I31" s="81"/>
      <c r="J31" s="81">
        <f>J32+J40+J41+J47+J48+J49</f>
        <v>2395065</v>
      </c>
      <c r="K31" s="81">
        <f>K32+K40+K41+K47+K48+K49</f>
        <v>211383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3">
        <f>G32</f>
        <v>2606448</v>
      </c>
      <c r="F32" s="83"/>
      <c r="G32" s="83">
        <f>G33+G38</f>
        <v>2606448</v>
      </c>
      <c r="H32" s="83"/>
      <c r="I32" s="83"/>
      <c r="J32" s="83">
        <f>J38</f>
        <v>2395065</v>
      </c>
      <c r="K32" s="83">
        <f>K38</f>
        <v>211383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7">
        <f>G38</f>
        <v>2606448</v>
      </c>
      <c r="F38" s="87"/>
      <c r="G38" s="87">
        <f>J38+K38</f>
        <v>2606448</v>
      </c>
      <c r="H38" s="87"/>
      <c r="I38" s="87"/>
      <c r="J38" s="87">
        <v>2395065</v>
      </c>
      <c r="K38" s="87">
        <v>211383</v>
      </c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128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5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210" t="s">
        <v>40</v>
      </c>
      <c r="C48" s="211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3" t="s">
        <v>62</v>
      </c>
      <c r="C49" s="184"/>
      <c r="D49" s="76" t="s">
        <v>4</v>
      </c>
      <c r="E49" s="66"/>
      <c r="F49" s="61"/>
      <c r="G49" s="127"/>
      <c r="H49" s="62"/>
      <c r="I49" s="68"/>
      <c r="J49" s="62"/>
      <c r="K49" s="91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>
        <f>E14-E31</f>
        <v>55830</v>
      </c>
      <c r="F50" s="80"/>
      <c r="G50" s="80">
        <f>G14-G31</f>
        <v>55830</v>
      </c>
      <c r="H50" s="80"/>
      <c r="I50" s="80"/>
      <c r="J50" s="80"/>
      <c r="K50" s="34"/>
    </row>
    <row r="51" spans="1:11" s="52" customFormat="1" ht="51.75" customHeight="1">
      <c r="A51" s="30" t="s">
        <v>44</v>
      </c>
      <c r="B51" s="176"/>
      <c r="C51" s="37" t="s">
        <v>45</v>
      </c>
      <c r="D51" s="4" t="s">
        <v>6</v>
      </c>
      <c r="E51" s="78">
        <f>(E50/E14)*100</f>
        <v>2.0970762632602606</v>
      </c>
      <c r="F51" s="78"/>
      <c r="G51" s="78">
        <f>(G50/G14)*100</f>
        <v>2.0970762632602606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2606448</v>
      </c>
      <c r="H54" s="91"/>
      <c r="I54" s="91"/>
      <c r="J54" s="91">
        <f>J31</f>
        <v>2395065</v>
      </c>
      <c r="K54" s="91">
        <f>K38</f>
        <v>211383</v>
      </c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135</v>
      </c>
      <c r="B56" s="19"/>
      <c r="C56" s="19"/>
      <c r="D56" s="19" t="s">
        <v>148</v>
      </c>
      <c r="E56" s="19"/>
      <c r="F56" s="19"/>
      <c r="G56" s="19"/>
      <c r="H56" s="19"/>
      <c r="I56" s="19" t="s">
        <v>124</v>
      </c>
      <c r="J56" s="19"/>
      <c r="K56" s="19"/>
    </row>
    <row r="57" spans="1:12" s="20" customFormat="1" ht="33" customHeight="1">
      <c r="A57" s="170"/>
      <c r="B57" s="170"/>
      <c r="C57" s="170"/>
      <c r="D57" s="19" t="s">
        <v>77</v>
      </c>
      <c r="E57" s="19"/>
      <c r="F57" s="19"/>
      <c r="G57" s="19"/>
      <c r="H57" s="19"/>
      <c r="I57" s="170" t="s">
        <v>128</v>
      </c>
      <c r="J57" s="170"/>
      <c r="K57" s="170"/>
      <c r="L57" s="170"/>
    </row>
    <row r="58" spans="5:11" s="20" customFormat="1" ht="28.5" customHeight="1">
      <c r="E58" s="19"/>
      <c r="F58" s="19"/>
      <c r="G58" s="19"/>
      <c r="H58" s="19"/>
      <c r="I58" s="19" t="s">
        <v>129</v>
      </c>
      <c r="J58" s="19"/>
      <c r="K58" s="19"/>
    </row>
    <row r="59" spans="1:11" s="20" customFormat="1" ht="30" customHeight="1">
      <c r="A59" s="170" t="s">
        <v>123</v>
      </c>
      <c r="B59" s="170"/>
      <c r="C59" s="170"/>
      <c r="D59" s="19" t="s">
        <v>80</v>
      </c>
      <c r="E59" s="19"/>
      <c r="F59" s="19"/>
      <c r="G59" s="19"/>
      <c r="H59" s="19"/>
      <c r="I59" s="19" t="s">
        <v>127</v>
      </c>
      <c r="J59" s="19"/>
      <c r="K59" s="19"/>
    </row>
    <row r="60" spans="1:11" s="20" customFormat="1" ht="33.75" customHeight="1">
      <c r="A60" s="24"/>
      <c r="B60" s="19"/>
      <c r="C60" s="19"/>
      <c r="D60" s="19" t="s">
        <v>147</v>
      </c>
      <c r="E60" s="19"/>
      <c r="F60" s="19"/>
      <c r="G60" s="19"/>
      <c r="H60" s="19"/>
      <c r="I60" s="19" t="s">
        <v>130</v>
      </c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2" s="20" customFormat="1" ht="26.25">
      <c r="A62" s="22"/>
      <c r="B62" s="22"/>
      <c r="C62" s="19"/>
      <c r="D62" s="19"/>
      <c r="E62" s="19"/>
      <c r="F62" s="19"/>
      <c r="G62" s="19"/>
      <c r="H62" s="19"/>
      <c r="I62" s="15"/>
      <c r="J62" s="15"/>
      <c r="K62" s="15"/>
      <c r="L62" s="1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2"/>
      <c r="J64" s="2"/>
      <c r="K64" s="2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171"/>
      <c r="J66" s="172"/>
      <c r="K66" s="2"/>
    </row>
    <row r="67" spans="1:11" s="1" customFormat="1" ht="15.75">
      <c r="A67" s="17"/>
      <c r="B67" s="17"/>
      <c r="F67" s="2"/>
      <c r="G67" s="2"/>
      <c r="H67" s="2"/>
      <c r="I67" s="2"/>
      <c r="J67" s="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8" s="1" customFormat="1" ht="15.75">
      <c r="A78" s="17"/>
      <c r="B78" s="17"/>
      <c r="C78" s="2"/>
      <c r="D78" s="2"/>
      <c r="E78" s="2"/>
      <c r="F78" s="2"/>
      <c r="G78" s="2"/>
      <c r="H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12" s="1" customFormat="1" ht="12.75">
      <c r="A268" s="17"/>
      <c r="B268" s="17"/>
      <c r="I268"/>
      <c r="J268"/>
      <c r="K268"/>
      <c r="L268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9:C59"/>
    <mergeCell ref="I66:J66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U35" sqref="U35"/>
    </sheetView>
  </sheetViews>
  <sheetFormatPr defaultColWidth="9.00390625" defaultRowHeight="12.75"/>
  <cols>
    <col min="1" max="1" width="14.25390625" style="0" customWidth="1"/>
    <col min="2" max="2" width="13.625" style="0" customWidth="1"/>
    <col min="8" max="8" width="11.75390625" style="0" customWidth="1"/>
    <col min="9" max="9" width="12.75390625" style="0" customWidth="1"/>
    <col min="10" max="10" width="13.00390625" style="0" customWidth="1"/>
    <col min="11" max="11" width="16.25390625" style="0" customWidth="1"/>
    <col min="12" max="12" width="13.25390625" style="0" customWidth="1"/>
    <col min="13" max="13" width="14.375" style="0" customWidth="1"/>
  </cols>
  <sheetData>
    <row r="1" ht="15">
      <c r="A1" s="212" t="s">
        <v>124</v>
      </c>
    </row>
    <row r="3" spans="1:13" ht="15.75">
      <c r="A3" s="213" t="s">
        <v>178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13.5" thickBot="1">
      <c r="A4" s="214"/>
      <c r="B4" s="214"/>
      <c r="C4" s="215"/>
      <c r="D4" s="215"/>
      <c r="E4" s="215"/>
      <c r="F4" s="215"/>
      <c r="G4" s="215"/>
      <c r="H4" s="214"/>
      <c r="I4" s="214"/>
      <c r="J4" s="214"/>
      <c r="K4" s="214"/>
      <c r="L4" s="214"/>
      <c r="M4" s="214"/>
    </row>
    <row r="5" spans="1:13" ht="15" customHeight="1">
      <c r="A5" s="216" t="s">
        <v>152</v>
      </c>
      <c r="B5" s="217" t="s">
        <v>153</v>
      </c>
      <c r="C5" s="218"/>
      <c r="D5" s="218"/>
      <c r="E5" s="218"/>
      <c r="F5" s="218" t="s">
        <v>154</v>
      </c>
      <c r="G5" s="218"/>
      <c r="H5" s="218"/>
      <c r="I5" s="218"/>
      <c r="J5" s="217" t="s">
        <v>155</v>
      </c>
      <c r="K5" s="219" t="s">
        <v>156</v>
      </c>
      <c r="L5" s="220"/>
      <c r="M5" s="256"/>
    </row>
    <row r="6" spans="1:13" ht="75">
      <c r="A6" s="221"/>
      <c r="B6" s="222"/>
      <c r="C6" s="224" t="s">
        <v>157</v>
      </c>
      <c r="D6" s="223" t="s">
        <v>158</v>
      </c>
      <c r="E6" s="224" t="s">
        <v>159</v>
      </c>
      <c r="F6" s="223" t="s">
        <v>160</v>
      </c>
      <c r="G6" s="223" t="s">
        <v>161</v>
      </c>
      <c r="H6" s="225" t="s">
        <v>162</v>
      </c>
      <c r="I6" s="225" t="s">
        <v>163</v>
      </c>
      <c r="J6" s="222"/>
      <c r="K6" s="226" t="s">
        <v>179</v>
      </c>
      <c r="L6" s="223" t="s">
        <v>164</v>
      </c>
      <c r="M6" s="227" t="s">
        <v>163</v>
      </c>
    </row>
    <row r="7" spans="1:13" ht="15">
      <c r="A7" s="228" t="s">
        <v>165</v>
      </c>
      <c r="B7" s="229">
        <v>2907315</v>
      </c>
      <c r="C7" s="230">
        <f>D7+E7</f>
        <v>142214</v>
      </c>
      <c r="D7" s="231">
        <v>77300</v>
      </c>
      <c r="E7" s="232">
        <v>64914</v>
      </c>
      <c r="F7" s="233">
        <v>1.47482</v>
      </c>
      <c r="G7" s="234">
        <v>1.45656</v>
      </c>
      <c r="H7" s="235">
        <f>ROUND(D7*F7,2)+ROUND(E7*G7,2)</f>
        <v>208554.72999999998</v>
      </c>
      <c r="I7" s="235">
        <f>ROUND(ROUND(D7*F7,2)*1.18,2)+ROUND(ROUND(E7*G7,2)*1.18,2)</f>
        <v>246094.59</v>
      </c>
      <c r="J7" s="229">
        <f>B7-C7</f>
        <v>2765101</v>
      </c>
      <c r="K7" s="230">
        <f>J7</f>
        <v>2765101</v>
      </c>
      <c r="L7" s="236">
        <v>0.33078</v>
      </c>
      <c r="M7" s="237">
        <f>ROUND(K7*L7,2)*1.18</f>
        <v>1079275.3298</v>
      </c>
    </row>
    <row r="8" spans="1:13" ht="15">
      <c r="A8" s="228" t="s">
        <v>166</v>
      </c>
      <c r="B8" s="229">
        <v>2491553</v>
      </c>
      <c r="C8" s="230">
        <f aca="true" t="shared" si="0" ref="C8:C18">D8+E8</f>
        <v>57430</v>
      </c>
      <c r="D8" s="231">
        <v>57430</v>
      </c>
      <c r="E8" s="232">
        <v>0</v>
      </c>
      <c r="F8" s="233">
        <v>1.55433</v>
      </c>
      <c r="G8" s="234">
        <v>1.53762</v>
      </c>
      <c r="H8" s="235">
        <f aca="true" t="shared" si="1" ref="H8:H18">ROUND(D8*F8,2)+ROUND(E8*G8,2)</f>
        <v>89265.17</v>
      </c>
      <c r="I8" s="235">
        <f aca="true" t="shared" si="2" ref="I8:I18">ROUND(ROUND(D8*F8,2)*1.18,2)+ROUND(ROUND(E8*G8,2)*1.18,2)</f>
        <v>105332.9</v>
      </c>
      <c r="J8" s="229">
        <f>B8-C8</f>
        <v>2434123</v>
      </c>
      <c r="K8" s="230">
        <f aca="true" t="shared" si="3" ref="K8:K18">J8</f>
        <v>2434123</v>
      </c>
      <c r="L8" s="236">
        <v>0.33078</v>
      </c>
      <c r="M8" s="237">
        <f>ROUND(K8*L8,2)*1.18</f>
        <v>950087.8677999999</v>
      </c>
    </row>
    <row r="9" spans="1:13" ht="15">
      <c r="A9" s="228" t="s">
        <v>167</v>
      </c>
      <c r="B9" s="229">
        <v>2574375</v>
      </c>
      <c r="C9" s="230">
        <f t="shared" si="0"/>
        <v>69681</v>
      </c>
      <c r="D9" s="231">
        <v>69681</v>
      </c>
      <c r="E9" s="232">
        <v>0</v>
      </c>
      <c r="F9" s="233">
        <v>1.6667</v>
      </c>
      <c r="G9" s="234">
        <v>1.65221</v>
      </c>
      <c r="H9" s="235">
        <f t="shared" si="1"/>
        <v>116137.32</v>
      </c>
      <c r="I9" s="235">
        <f t="shared" si="2"/>
        <v>137042.04</v>
      </c>
      <c r="J9" s="229">
        <f>B9-C9</f>
        <v>2504694</v>
      </c>
      <c r="K9" s="230">
        <f t="shared" si="3"/>
        <v>2504694</v>
      </c>
      <c r="L9" s="236">
        <v>0.33078</v>
      </c>
      <c r="M9" s="237">
        <f aca="true" t="shared" si="4" ref="M9:M18">ROUND(K9*L9,2)*1.18</f>
        <v>977633.1624</v>
      </c>
    </row>
    <row r="10" spans="1:13" ht="15">
      <c r="A10" s="228" t="s">
        <v>168</v>
      </c>
      <c r="B10" s="229">
        <v>2420098</v>
      </c>
      <c r="C10" s="230">
        <f t="shared" si="0"/>
        <v>82295</v>
      </c>
      <c r="D10" s="231">
        <v>70900</v>
      </c>
      <c r="E10" s="230">
        <v>11395</v>
      </c>
      <c r="F10" s="238">
        <v>1.63433</v>
      </c>
      <c r="G10" s="238">
        <v>1.6192</v>
      </c>
      <c r="H10" s="235">
        <f t="shared" si="1"/>
        <v>134324.78</v>
      </c>
      <c r="I10" s="235">
        <f t="shared" si="2"/>
        <v>158503.24</v>
      </c>
      <c r="J10" s="229">
        <f>B10-C10</f>
        <v>2337803</v>
      </c>
      <c r="K10" s="230">
        <f t="shared" si="3"/>
        <v>2337803</v>
      </c>
      <c r="L10" s="236">
        <v>0.33078</v>
      </c>
      <c r="M10" s="237">
        <f t="shared" si="4"/>
        <v>912492.2063999999</v>
      </c>
    </row>
    <row r="11" spans="1:13" ht="15">
      <c r="A11" s="228" t="s">
        <v>169</v>
      </c>
      <c r="B11" s="229">
        <v>1925222</v>
      </c>
      <c r="C11" s="230">
        <f t="shared" si="0"/>
        <v>74904</v>
      </c>
      <c r="D11" s="231">
        <v>58300</v>
      </c>
      <c r="E11" s="230">
        <v>16604</v>
      </c>
      <c r="F11" s="238">
        <v>1.49196</v>
      </c>
      <c r="G11" s="234">
        <v>1.47402</v>
      </c>
      <c r="H11" s="235">
        <f t="shared" si="1"/>
        <v>111455.90000000001</v>
      </c>
      <c r="I11" s="235">
        <f t="shared" si="2"/>
        <v>131517.96</v>
      </c>
      <c r="J11" s="229">
        <f>B11-C11</f>
        <v>1850318</v>
      </c>
      <c r="K11" s="230">
        <f t="shared" si="3"/>
        <v>1850318</v>
      </c>
      <c r="L11" s="236">
        <v>0.33078</v>
      </c>
      <c r="M11" s="237">
        <f t="shared" si="4"/>
        <v>722216.8642</v>
      </c>
    </row>
    <row r="12" spans="1:13" ht="15">
      <c r="A12" s="228" t="s">
        <v>170</v>
      </c>
      <c r="B12" s="229">
        <v>2275497</v>
      </c>
      <c r="C12" s="230">
        <f t="shared" si="0"/>
        <v>70799</v>
      </c>
      <c r="D12" s="231">
        <v>55800</v>
      </c>
      <c r="E12" s="230">
        <v>14999</v>
      </c>
      <c r="F12" s="238">
        <v>1.51035</v>
      </c>
      <c r="G12" s="234">
        <v>1.49278</v>
      </c>
      <c r="H12" s="235">
        <f t="shared" si="1"/>
        <v>106667.73999999999</v>
      </c>
      <c r="I12" s="235">
        <f t="shared" si="2"/>
        <v>125867.94</v>
      </c>
      <c r="J12" s="229">
        <f>B12-C12</f>
        <v>2204698</v>
      </c>
      <c r="K12" s="230">
        <f t="shared" si="3"/>
        <v>2204698</v>
      </c>
      <c r="L12" s="236">
        <v>0.33078</v>
      </c>
      <c r="M12" s="237">
        <f t="shared" si="4"/>
        <v>860538.6</v>
      </c>
    </row>
    <row r="13" spans="1:13" ht="15">
      <c r="A13" s="228" t="s">
        <v>171</v>
      </c>
      <c r="B13" s="229">
        <v>2248418</v>
      </c>
      <c r="C13" s="230">
        <f t="shared" si="0"/>
        <v>47728</v>
      </c>
      <c r="D13" s="231">
        <v>47728</v>
      </c>
      <c r="E13" s="230">
        <v>0</v>
      </c>
      <c r="F13" s="238">
        <v>2.1125</v>
      </c>
      <c r="G13" s="234">
        <v>1.90501</v>
      </c>
      <c r="H13" s="235">
        <f t="shared" si="1"/>
        <v>100825.4</v>
      </c>
      <c r="I13" s="235">
        <f t="shared" si="2"/>
        <v>118973.97</v>
      </c>
      <c r="J13" s="229">
        <f>B13-C13</f>
        <v>2200690</v>
      </c>
      <c r="K13" s="230">
        <f t="shared" si="3"/>
        <v>2200690</v>
      </c>
      <c r="L13" s="236">
        <v>1.07014</v>
      </c>
      <c r="M13" s="237">
        <f t="shared" si="4"/>
        <v>2778954.752</v>
      </c>
    </row>
    <row r="14" spans="1:13" ht="15">
      <c r="A14" s="228" t="s">
        <v>172</v>
      </c>
      <c r="B14" s="229">
        <v>2145300</v>
      </c>
      <c r="C14" s="230">
        <f t="shared" si="0"/>
        <v>45217</v>
      </c>
      <c r="D14" s="239">
        <v>45217</v>
      </c>
      <c r="E14" s="240">
        <v>0</v>
      </c>
      <c r="F14" s="241">
        <v>2.12029</v>
      </c>
      <c r="G14" s="242">
        <v>0</v>
      </c>
      <c r="H14" s="235">
        <f t="shared" si="1"/>
        <v>95873.15</v>
      </c>
      <c r="I14" s="235">
        <f t="shared" si="2"/>
        <v>113130.32</v>
      </c>
      <c r="J14" s="229">
        <f>B14-C14</f>
        <v>2100083</v>
      </c>
      <c r="K14" s="230">
        <f t="shared" si="3"/>
        <v>2100083</v>
      </c>
      <c r="L14" s="236">
        <v>1.07014</v>
      </c>
      <c r="M14" s="237">
        <f t="shared" si="4"/>
        <v>2651911.7276</v>
      </c>
    </row>
    <row r="15" spans="1:13" ht="15">
      <c r="A15" s="228" t="s">
        <v>173</v>
      </c>
      <c r="B15" s="243">
        <v>2045302</v>
      </c>
      <c r="C15" s="232">
        <f t="shared" si="0"/>
        <v>62738</v>
      </c>
      <c r="D15" s="244">
        <v>58600</v>
      </c>
      <c r="E15" s="245">
        <v>4138</v>
      </c>
      <c r="F15" s="246">
        <v>2.28007</v>
      </c>
      <c r="G15" s="247">
        <v>2.0893</v>
      </c>
      <c r="H15" s="235">
        <f t="shared" si="1"/>
        <v>142257.62</v>
      </c>
      <c r="I15" s="235">
        <f t="shared" si="2"/>
        <v>167863.99</v>
      </c>
      <c r="J15" s="229">
        <f>B15-C15</f>
        <v>1982564</v>
      </c>
      <c r="K15" s="230">
        <f t="shared" si="3"/>
        <v>1982564</v>
      </c>
      <c r="L15" s="236">
        <v>1.07014</v>
      </c>
      <c r="M15" s="237">
        <f t="shared" si="4"/>
        <v>2503512.8271999997</v>
      </c>
    </row>
    <row r="16" spans="1:13" ht="15">
      <c r="A16" s="228" t="s">
        <v>174</v>
      </c>
      <c r="B16" s="243">
        <v>2520163</v>
      </c>
      <c r="C16" s="232">
        <f t="shared" si="0"/>
        <v>53043</v>
      </c>
      <c r="D16" s="244">
        <v>53043</v>
      </c>
      <c r="E16" s="245">
        <v>0</v>
      </c>
      <c r="F16" s="246">
        <v>2.26877</v>
      </c>
      <c r="G16" s="247">
        <v>2.07691</v>
      </c>
      <c r="H16" s="235">
        <f t="shared" si="1"/>
        <v>120342.37</v>
      </c>
      <c r="I16" s="235">
        <f t="shared" si="2"/>
        <v>142004</v>
      </c>
      <c r="J16" s="229">
        <f>B16-C16</f>
        <v>2467120</v>
      </c>
      <c r="K16" s="230">
        <f t="shared" si="3"/>
        <v>2467120</v>
      </c>
      <c r="L16" s="236">
        <v>1.07014</v>
      </c>
      <c r="M16" s="237">
        <f t="shared" si="4"/>
        <v>3115393.2839999995</v>
      </c>
    </row>
    <row r="17" spans="1:13" ht="15">
      <c r="A17" s="228" t="s">
        <v>175</v>
      </c>
      <c r="B17" s="243">
        <v>2519576</v>
      </c>
      <c r="C17" s="232">
        <f t="shared" si="0"/>
        <v>51551</v>
      </c>
      <c r="D17" s="244">
        <v>51551</v>
      </c>
      <c r="E17" s="245">
        <v>0</v>
      </c>
      <c r="F17" s="246">
        <v>2.23688</v>
      </c>
      <c r="G17" s="247">
        <v>0</v>
      </c>
      <c r="H17" s="235">
        <f t="shared" si="1"/>
        <v>115313.4</v>
      </c>
      <c r="I17" s="235">
        <f t="shared" si="2"/>
        <v>136069.81</v>
      </c>
      <c r="J17" s="229">
        <f>B17-C17</f>
        <v>2468025</v>
      </c>
      <c r="K17" s="230">
        <f t="shared" si="3"/>
        <v>2468025</v>
      </c>
      <c r="L17" s="236">
        <v>1.07014</v>
      </c>
      <c r="M17" s="237">
        <f t="shared" si="4"/>
        <v>3116536.0785999997</v>
      </c>
    </row>
    <row r="18" spans="1:13" ht="15.75" thickBot="1">
      <c r="A18" s="248" t="s">
        <v>176</v>
      </c>
      <c r="B18" s="250">
        <v>2662278</v>
      </c>
      <c r="C18" s="257">
        <f t="shared" si="0"/>
        <v>55830</v>
      </c>
      <c r="D18" s="244">
        <v>55830</v>
      </c>
      <c r="E18" s="258">
        <v>0</v>
      </c>
      <c r="F18" s="259">
        <v>2.14544</v>
      </c>
      <c r="G18" s="249">
        <v>0</v>
      </c>
      <c r="H18" s="260">
        <f t="shared" si="1"/>
        <v>119779.92</v>
      </c>
      <c r="I18" s="260">
        <f t="shared" si="2"/>
        <v>141340.31</v>
      </c>
      <c r="J18" s="250">
        <f>B18-C18</f>
        <v>2606448</v>
      </c>
      <c r="K18" s="230">
        <f t="shared" si="3"/>
        <v>2606448</v>
      </c>
      <c r="L18" s="261">
        <v>1.07014</v>
      </c>
      <c r="M18" s="262">
        <f t="shared" si="4"/>
        <v>3291331.8267999995</v>
      </c>
    </row>
    <row r="19" spans="1:13" ht="16.5" thickBot="1">
      <c r="A19" s="251" t="s">
        <v>177</v>
      </c>
      <c r="B19" s="252">
        <f>SUM(B7:B18)</f>
        <v>28735097</v>
      </c>
      <c r="C19" s="254">
        <f>SUM(C7:C18)</f>
        <v>813430</v>
      </c>
      <c r="D19" s="253"/>
      <c r="E19" s="254">
        <f>SUM(E7:E18)</f>
        <v>112050</v>
      </c>
      <c r="F19" s="254"/>
      <c r="G19" s="253">
        <f>SUMPRODUCT(G7:G18,C7:C18)/C19</f>
        <v>1.3425766600199154</v>
      </c>
      <c r="H19" s="253">
        <f>SUM(H7:H18)</f>
        <v>1460797.5</v>
      </c>
      <c r="I19" s="253">
        <f>SUM(I7:I18)</f>
        <v>1723741.07</v>
      </c>
      <c r="J19" s="255">
        <f>B19-C19</f>
        <v>27921667</v>
      </c>
      <c r="K19" s="254">
        <f>SUM(K7:K18)</f>
        <v>27921667</v>
      </c>
      <c r="L19" s="263"/>
      <c r="M19" s="264">
        <f>SUM(M7:M18)</f>
        <v>22959884.526799995</v>
      </c>
    </row>
  </sheetData>
  <sheetProtection/>
  <mergeCells count="8">
    <mergeCell ref="A3:M3"/>
    <mergeCell ref="C4:G4"/>
    <mergeCell ref="A5:A6"/>
    <mergeCell ref="B5:B6"/>
    <mergeCell ref="C5:E5"/>
    <mergeCell ref="F5:I5"/>
    <mergeCell ref="J5:J6"/>
    <mergeCell ref="K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60" zoomScalePageLayoutView="0" workbookViewId="0" topLeftCell="A1">
      <selection activeCell="F40" sqref="F40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109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74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23.2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56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148">
        <v>2</v>
      </c>
      <c r="C12" s="148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2183613</v>
      </c>
      <c r="F14" s="34"/>
      <c r="G14" s="34">
        <f>G15</f>
        <v>2183613</v>
      </c>
      <c r="H14" s="34"/>
      <c r="I14" s="34"/>
      <c r="J14" s="34">
        <f>J15</f>
        <v>2183613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2183613</v>
      </c>
      <c r="F15" s="35"/>
      <c r="G15" s="35">
        <f>G16</f>
        <v>2183613</v>
      </c>
      <c r="H15" s="35"/>
      <c r="I15" s="35"/>
      <c r="J15" s="35">
        <f>J16</f>
        <v>2183613</v>
      </c>
      <c r="K15" s="35"/>
    </row>
    <row r="16" spans="1:11" s="1" customFormat="1" ht="39.75" customHeight="1">
      <c r="A16" s="6" t="s">
        <v>19</v>
      </c>
      <c r="B16" s="155" t="s">
        <v>90</v>
      </c>
      <c r="C16" s="156"/>
      <c r="D16" s="7" t="s">
        <v>4</v>
      </c>
      <c r="E16" s="64">
        <v>2183613</v>
      </c>
      <c r="F16" s="64"/>
      <c r="G16" s="79">
        <f>E16</f>
        <v>2183613</v>
      </c>
      <c r="H16" s="64"/>
      <c r="I16" s="64"/>
      <c r="J16" s="64">
        <f>G16</f>
        <v>2183613</v>
      </c>
      <c r="K16" s="64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92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93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94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95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/>
      <c r="F31" s="81">
        <f>F32+F40+F41+F47+F48+F49</f>
        <v>2119633</v>
      </c>
      <c r="G31" s="81">
        <f>G32+G40+G41+G47+G48+G49</f>
        <v>2119633</v>
      </c>
      <c r="H31" s="81"/>
      <c r="I31" s="81"/>
      <c r="J31" s="81">
        <f>J32+J40+J41+J47+J48+J49</f>
        <v>2119633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2"/>
      <c r="F32" s="83">
        <f>F38</f>
        <v>2119633</v>
      </c>
      <c r="G32" s="83">
        <f>F32</f>
        <v>2119633</v>
      </c>
      <c r="H32" s="83"/>
      <c r="I32" s="83"/>
      <c r="J32" s="83">
        <f>G32</f>
        <v>2119633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4"/>
      <c r="F38" s="87">
        <v>2119633</v>
      </c>
      <c r="G38" s="87">
        <f>F38</f>
        <v>2119633</v>
      </c>
      <c r="H38" s="87"/>
      <c r="I38" s="87"/>
      <c r="J38" s="87">
        <f>F38</f>
        <v>2119633</v>
      </c>
      <c r="K38" s="88"/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73" t="s">
        <v>40</v>
      </c>
      <c r="C48" s="174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73" t="s">
        <v>62</v>
      </c>
      <c r="C49" s="174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/>
      <c r="F50" s="80">
        <f>E14-F31</f>
        <v>63980</v>
      </c>
      <c r="G50" s="80">
        <f>G14-G31</f>
        <v>63980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6"/>
      <c r="C51" s="37" t="s">
        <v>45</v>
      </c>
      <c r="D51" s="4" t="s">
        <v>6</v>
      </c>
      <c r="E51" s="69"/>
      <c r="F51" s="78">
        <f>(F50/E14)*100</f>
        <v>2.9300063701764003</v>
      </c>
      <c r="G51" s="78">
        <f>(G50/G14)*100</f>
        <v>2.9300063701764003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2119633</v>
      </c>
      <c r="H54" s="91"/>
      <c r="I54" s="91"/>
      <c r="J54" s="91">
        <f>J31</f>
        <v>2119633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0" t="s">
        <v>78</v>
      </c>
      <c r="B57" s="170"/>
      <c r="C57" s="170"/>
      <c r="D57" s="19" t="s">
        <v>77</v>
      </c>
      <c r="E57" s="19"/>
      <c r="F57" s="19"/>
      <c r="G57" s="19"/>
      <c r="H57" s="19"/>
      <c r="I57" s="170" t="s">
        <v>105</v>
      </c>
      <c r="J57" s="170"/>
      <c r="K57" s="170"/>
      <c r="L57" s="170"/>
    </row>
    <row r="58" spans="1:11" s="20" customFormat="1" ht="28.5" customHeight="1">
      <c r="A58" s="170" t="s">
        <v>79</v>
      </c>
      <c r="B58" s="170"/>
      <c r="C58" s="170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108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60" zoomScalePageLayoutView="0" workbookViewId="0" topLeftCell="A1">
      <selection activeCell="F40" sqref="F40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110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74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23.2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56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148">
        <v>2</v>
      </c>
      <c r="C12" s="148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1932991</v>
      </c>
      <c r="F14" s="34"/>
      <c r="G14" s="34">
        <f>G15</f>
        <v>1932991</v>
      </c>
      <c r="H14" s="34"/>
      <c r="I14" s="34"/>
      <c r="J14" s="34">
        <f>J15</f>
        <v>1932991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1932991</v>
      </c>
      <c r="F15" s="35"/>
      <c r="G15" s="35">
        <f>G16</f>
        <v>1932991</v>
      </c>
      <c r="H15" s="35"/>
      <c r="I15" s="35"/>
      <c r="J15" s="35">
        <f>J16</f>
        <v>1932991</v>
      </c>
      <c r="K15" s="35"/>
    </row>
    <row r="16" spans="1:11" s="1" customFormat="1" ht="39.75" customHeight="1">
      <c r="A16" s="6" t="s">
        <v>19</v>
      </c>
      <c r="B16" s="155" t="s">
        <v>90</v>
      </c>
      <c r="C16" s="156"/>
      <c r="D16" s="7" t="s">
        <v>4</v>
      </c>
      <c r="E16" s="64">
        <v>1932991</v>
      </c>
      <c r="F16" s="64"/>
      <c r="G16" s="79">
        <f>E16</f>
        <v>1932991</v>
      </c>
      <c r="H16" s="64"/>
      <c r="I16" s="64"/>
      <c r="J16" s="64">
        <f>G16</f>
        <v>1932991</v>
      </c>
      <c r="K16" s="64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92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93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94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95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/>
      <c r="F31" s="81">
        <f>F32+F40+F41+F47+F48+F49</f>
        <v>1876355</v>
      </c>
      <c r="G31" s="81">
        <f>G32+G40+G41+G47+G48+G49</f>
        <v>1876355</v>
      </c>
      <c r="H31" s="81"/>
      <c r="I31" s="81"/>
      <c r="J31" s="81">
        <f>J32+J40+J41+J47+J48+J49</f>
        <v>1876355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2"/>
      <c r="F32" s="83">
        <f>F38</f>
        <v>1876355</v>
      </c>
      <c r="G32" s="83">
        <f>F32</f>
        <v>1876355</v>
      </c>
      <c r="H32" s="83"/>
      <c r="I32" s="83"/>
      <c r="J32" s="83">
        <f>G32</f>
        <v>1876355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4"/>
      <c r="F38" s="87">
        <v>1876355</v>
      </c>
      <c r="G38" s="87">
        <f>F38</f>
        <v>1876355</v>
      </c>
      <c r="H38" s="87"/>
      <c r="I38" s="87"/>
      <c r="J38" s="87">
        <f>F38</f>
        <v>1876355</v>
      </c>
      <c r="K38" s="88"/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73" t="s">
        <v>40</v>
      </c>
      <c r="C48" s="174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73" t="s">
        <v>62</v>
      </c>
      <c r="C49" s="174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/>
      <c r="F50" s="80">
        <f>E14-F31</f>
        <v>56636</v>
      </c>
      <c r="G50" s="80">
        <f>G14-G31</f>
        <v>56636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6"/>
      <c r="C51" s="37" t="s">
        <v>45</v>
      </c>
      <c r="D51" s="4" t="s">
        <v>6</v>
      </c>
      <c r="E51" s="69"/>
      <c r="F51" s="78">
        <f>(F50/E14)*100</f>
        <v>2.9299670821022965</v>
      </c>
      <c r="G51" s="78">
        <f>(G50/G14)*100</f>
        <v>2.9299670821022965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1876355</v>
      </c>
      <c r="H54" s="91"/>
      <c r="I54" s="91"/>
      <c r="J54" s="91">
        <f>J31</f>
        <v>1876355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0" t="s">
        <v>78</v>
      </c>
      <c r="B57" s="170"/>
      <c r="C57" s="170"/>
      <c r="D57" s="19" t="s">
        <v>77</v>
      </c>
      <c r="E57" s="19"/>
      <c r="F57" s="19"/>
      <c r="G57" s="19"/>
      <c r="H57" s="19"/>
      <c r="I57" s="170" t="s">
        <v>105</v>
      </c>
      <c r="J57" s="170"/>
      <c r="K57" s="170"/>
      <c r="L57" s="170"/>
    </row>
    <row r="58" spans="1:11" s="20" customFormat="1" ht="28.5" customHeight="1">
      <c r="A58" s="170" t="s">
        <v>79</v>
      </c>
      <c r="B58" s="170"/>
      <c r="C58" s="170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108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60" zoomScalePageLayoutView="0" workbookViewId="0" topLeftCell="A1">
      <selection activeCell="F40" sqref="F40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111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74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23.2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56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148">
        <v>2</v>
      </c>
      <c r="C12" s="148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1882679</v>
      </c>
      <c r="F14" s="34"/>
      <c r="G14" s="34">
        <f>G15</f>
        <v>1882679</v>
      </c>
      <c r="H14" s="34"/>
      <c r="I14" s="34"/>
      <c r="J14" s="34">
        <f>J15</f>
        <v>1882679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1882679</v>
      </c>
      <c r="F15" s="35"/>
      <c r="G15" s="35">
        <f>G16</f>
        <v>1882679</v>
      </c>
      <c r="H15" s="35"/>
      <c r="I15" s="35"/>
      <c r="J15" s="35">
        <f>J16</f>
        <v>1882679</v>
      </c>
      <c r="K15" s="35"/>
    </row>
    <row r="16" spans="1:11" s="1" customFormat="1" ht="39.75" customHeight="1">
      <c r="A16" s="6" t="s">
        <v>19</v>
      </c>
      <c r="B16" s="155" t="s">
        <v>90</v>
      </c>
      <c r="C16" s="156"/>
      <c r="D16" s="7" t="s">
        <v>4</v>
      </c>
      <c r="E16" s="64">
        <v>1882679</v>
      </c>
      <c r="F16" s="64"/>
      <c r="G16" s="79">
        <f>E16</f>
        <v>1882679</v>
      </c>
      <c r="H16" s="64"/>
      <c r="I16" s="64"/>
      <c r="J16" s="64">
        <f>G16</f>
        <v>1882679</v>
      </c>
      <c r="K16" s="64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92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93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94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95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/>
      <c r="F31" s="81">
        <f>F32+F40+F41+F47+F48+F49</f>
        <v>1827517</v>
      </c>
      <c r="G31" s="81">
        <f>G32+G40+G41+G47+G48+G49</f>
        <v>1827517</v>
      </c>
      <c r="H31" s="81"/>
      <c r="I31" s="81"/>
      <c r="J31" s="81">
        <f>J32+J40+J41+J47+J48+J49</f>
        <v>1827517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2"/>
      <c r="F32" s="83">
        <f>F38</f>
        <v>1827517</v>
      </c>
      <c r="G32" s="83">
        <f>F32</f>
        <v>1827517</v>
      </c>
      <c r="H32" s="83"/>
      <c r="I32" s="83"/>
      <c r="J32" s="83">
        <f>G32</f>
        <v>1827517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4"/>
      <c r="F38" s="87">
        <v>1827517</v>
      </c>
      <c r="G38" s="87">
        <f>F38</f>
        <v>1827517</v>
      </c>
      <c r="H38" s="87"/>
      <c r="I38" s="87"/>
      <c r="J38" s="87">
        <f>F38</f>
        <v>1827517</v>
      </c>
      <c r="K38" s="88"/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73" t="s">
        <v>40</v>
      </c>
      <c r="C48" s="174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73" t="s">
        <v>62</v>
      </c>
      <c r="C49" s="174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/>
      <c r="F50" s="80">
        <f>E14-F31</f>
        <v>55162</v>
      </c>
      <c r="G50" s="80">
        <f>G14-G31</f>
        <v>55162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6"/>
      <c r="C51" s="37" t="s">
        <v>45</v>
      </c>
      <c r="D51" s="4" t="s">
        <v>6</v>
      </c>
      <c r="E51" s="69"/>
      <c r="F51" s="78">
        <f>(F50/E14)*100</f>
        <v>2.929973723614063</v>
      </c>
      <c r="G51" s="78">
        <f>(G50/G14)*100</f>
        <v>2.929973723614063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1827517</v>
      </c>
      <c r="H54" s="91"/>
      <c r="I54" s="91"/>
      <c r="J54" s="91">
        <f>J31</f>
        <v>1827517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0" t="s">
        <v>78</v>
      </c>
      <c r="B57" s="170"/>
      <c r="C57" s="170"/>
      <c r="D57" s="19" t="s">
        <v>77</v>
      </c>
      <c r="E57" s="19"/>
      <c r="F57" s="19"/>
      <c r="G57" s="19"/>
      <c r="H57" s="19"/>
      <c r="I57" s="170" t="s">
        <v>105</v>
      </c>
      <c r="J57" s="170"/>
      <c r="K57" s="170"/>
      <c r="L57" s="170"/>
    </row>
    <row r="58" spans="1:11" s="20" customFormat="1" ht="28.5" customHeight="1">
      <c r="A58" s="170" t="s">
        <v>79</v>
      </c>
      <c r="B58" s="170"/>
      <c r="C58" s="170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60" zoomScalePageLayoutView="0" workbookViewId="0" topLeftCell="A35">
      <selection activeCell="F40" sqref="F40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113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74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23.2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56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148">
        <v>2</v>
      </c>
      <c r="C12" s="148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2064481</v>
      </c>
      <c r="F14" s="34"/>
      <c r="G14" s="34">
        <f>G15</f>
        <v>2064481</v>
      </c>
      <c r="H14" s="34"/>
      <c r="I14" s="34"/>
      <c r="J14" s="34">
        <f>J15</f>
        <v>2064481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2064481</v>
      </c>
      <c r="F15" s="35"/>
      <c r="G15" s="35">
        <f>G16</f>
        <v>2064481</v>
      </c>
      <c r="H15" s="35"/>
      <c r="I15" s="35"/>
      <c r="J15" s="35">
        <f>J16</f>
        <v>2064481</v>
      </c>
      <c r="K15" s="35"/>
    </row>
    <row r="16" spans="1:11" s="1" customFormat="1" ht="39.75" customHeight="1">
      <c r="A16" s="6" t="s">
        <v>19</v>
      </c>
      <c r="B16" s="155" t="s">
        <v>90</v>
      </c>
      <c r="C16" s="156"/>
      <c r="D16" s="7" t="s">
        <v>4</v>
      </c>
      <c r="E16" s="64">
        <v>2064481</v>
      </c>
      <c r="F16" s="64"/>
      <c r="G16" s="79">
        <f>E16</f>
        <v>2064481</v>
      </c>
      <c r="H16" s="64"/>
      <c r="I16" s="64"/>
      <c r="J16" s="64">
        <f>G16</f>
        <v>2064481</v>
      </c>
      <c r="K16" s="64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92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93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94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95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/>
      <c r="F31" s="81">
        <f>F32+F40+F41+F47+F48+F49</f>
        <v>2003991</v>
      </c>
      <c r="G31" s="81">
        <f>G32+G40+G41+G47+G48+G49</f>
        <v>2003991</v>
      </c>
      <c r="H31" s="81"/>
      <c r="I31" s="81"/>
      <c r="J31" s="81">
        <f>J32+J40+J41+J47+J48+J49</f>
        <v>2003991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2"/>
      <c r="F32" s="83">
        <f>F38</f>
        <v>2003991</v>
      </c>
      <c r="G32" s="83">
        <f>F32</f>
        <v>2003991</v>
      </c>
      <c r="H32" s="83"/>
      <c r="I32" s="83"/>
      <c r="J32" s="83">
        <f>G32</f>
        <v>2003991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4"/>
      <c r="F38" s="87">
        <v>2003991</v>
      </c>
      <c r="G38" s="87">
        <f>F38</f>
        <v>2003991</v>
      </c>
      <c r="H38" s="87"/>
      <c r="I38" s="87"/>
      <c r="J38" s="87">
        <f>F38</f>
        <v>2003991</v>
      </c>
      <c r="K38" s="88"/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81" t="s">
        <v>40</v>
      </c>
      <c r="C48" s="182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1" t="s">
        <v>62</v>
      </c>
      <c r="C49" s="182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/>
      <c r="F50" s="80">
        <f>E14-F31</f>
        <v>60490</v>
      </c>
      <c r="G50" s="80">
        <f>G14-G31</f>
        <v>60490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6"/>
      <c r="C51" s="37" t="s">
        <v>45</v>
      </c>
      <c r="D51" s="4" t="s">
        <v>6</v>
      </c>
      <c r="E51" s="69"/>
      <c r="F51" s="78">
        <f>(F50/E14)*100</f>
        <v>2.930034231363718</v>
      </c>
      <c r="G51" s="78">
        <f>(G50/G14)*100</f>
        <v>2.930034231363718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2003991</v>
      </c>
      <c r="H54" s="91"/>
      <c r="I54" s="91"/>
      <c r="J54" s="91">
        <f>J31</f>
        <v>2003991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0" t="s">
        <v>78</v>
      </c>
      <c r="B57" s="170"/>
      <c r="C57" s="170"/>
      <c r="D57" s="19" t="s">
        <v>77</v>
      </c>
      <c r="E57" s="19"/>
      <c r="F57" s="19"/>
      <c r="G57" s="19"/>
      <c r="H57" s="19"/>
      <c r="I57" s="170" t="s">
        <v>105</v>
      </c>
      <c r="J57" s="170"/>
      <c r="K57" s="170"/>
      <c r="L57" s="170"/>
    </row>
    <row r="58" spans="1:11" s="20" customFormat="1" ht="28.5" customHeight="1">
      <c r="A58" s="170" t="s">
        <v>79</v>
      </c>
      <c r="B58" s="170"/>
      <c r="C58" s="170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32">
      <selection activeCell="G46" sqref="G46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114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74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23.2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56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148">
        <v>2</v>
      </c>
      <c r="C12" s="148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2427972</v>
      </c>
      <c r="F14" s="34"/>
      <c r="G14" s="34">
        <f>G15</f>
        <v>2427972</v>
      </c>
      <c r="H14" s="34"/>
      <c r="I14" s="34"/>
      <c r="J14" s="34">
        <f>J15</f>
        <v>2427972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2427972</v>
      </c>
      <c r="F15" s="35"/>
      <c r="G15" s="35">
        <f>G16</f>
        <v>2427972</v>
      </c>
      <c r="H15" s="35"/>
      <c r="I15" s="35"/>
      <c r="J15" s="35">
        <f>J16</f>
        <v>2427972</v>
      </c>
      <c r="K15" s="35"/>
    </row>
    <row r="16" spans="1:11" s="1" customFormat="1" ht="39.75" customHeight="1">
      <c r="A16" s="6" t="s">
        <v>19</v>
      </c>
      <c r="B16" s="155" t="s">
        <v>90</v>
      </c>
      <c r="C16" s="156"/>
      <c r="D16" s="7" t="s">
        <v>4</v>
      </c>
      <c r="E16" s="64">
        <v>2427972</v>
      </c>
      <c r="F16" s="64"/>
      <c r="G16" s="79">
        <f>E16</f>
        <v>2427972</v>
      </c>
      <c r="H16" s="64"/>
      <c r="I16" s="64"/>
      <c r="J16" s="64">
        <f>G16</f>
        <v>2427972</v>
      </c>
      <c r="K16" s="64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92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93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94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95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/>
      <c r="F31" s="81">
        <f>F32+F40+F41+F47+F48+F49</f>
        <v>2356834</v>
      </c>
      <c r="G31" s="81">
        <f>G32+G40+G41+G47+G48+G49</f>
        <v>2356834</v>
      </c>
      <c r="H31" s="81"/>
      <c r="I31" s="81"/>
      <c r="J31" s="81">
        <f>J32+J40+J41+J47+J48+J49</f>
        <v>2356834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2"/>
      <c r="F32" s="83">
        <f>F38</f>
        <v>2356834</v>
      </c>
      <c r="G32" s="83">
        <f>F32</f>
        <v>2356834</v>
      </c>
      <c r="H32" s="83"/>
      <c r="I32" s="83"/>
      <c r="J32" s="83">
        <f>G32</f>
        <v>2356834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4"/>
      <c r="F38" s="87">
        <v>2356834</v>
      </c>
      <c r="G38" s="87">
        <f>F38</f>
        <v>2356834</v>
      </c>
      <c r="H38" s="87"/>
      <c r="I38" s="87"/>
      <c r="J38" s="87">
        <f>F38</f>
        <v>2356834</v>
      </c>
      <c r="K38" s="88"/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81" t="s">
        <v>40</v>
      </c>
      <c r="C48" s="182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1" t="s">
        <v>62</v>
      </c>
      <c r="C49" s="182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/>
      <c r="F50" s="80">
        <f>E14-F31</f>
        <v>71138</v>
      </c>
      <c r="G50" s="80">
        <f>G14-G31</f>
        <v>71138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6"/>
      <c r="C51" s="37" t="s">
        <v>45</v>
      </c>
      <c r="D51" s="4" t="s">
        <v>6</v>
      </c>
      <c r="E51" s="69"/>
      <c r="F51" s="78">
        <f>(F50/E14)*100</f>
        <v>2.9299349415891123</v>
      </c>
      <c r="G51" s="78">
        <f>(G50/G14)*100</f>
        <v>2.9299349415891123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2356834</v>
      </c>
      <c r="H54" s="91"/>
      <c r="I54" s="91"/>
      <c r="J54" s="91">
        <f>J31</f>
        <v>2356834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0" t="s">
        <v>78</v>
      </c>
      <c r="B57" s="170"/>
      <c r="C57" s="170"/>
      <c r="D57" s="19" t="s">
        <v>77</v>
      </c>
      <c r="E57" s="19"/>
      <c r="F57" s="19"/>
      <c r="G57" s="19"/>
      <c r="H57" s="19"/>
      <c r="I57" s="170" t="s">
        <v>105</v>
      </c>
      <c r="J57" s="170"/>
      <c r="K57" s="170"/>
      <c r="L57" s="170"/>
    </row>
    <row r="58" spans="1:11" s="20" customFormat="1" ht="28.5" customHeight="1">
      <c r="A58" s="170" t="s">
        <v>79</v>
      </c>
      <c r="B58" s="170"/>
      <c r="C58" s="170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29">
      <selection activeCell="G46" sqref="G46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115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74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23.2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56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148">
        <v>2</v>
      </c>
      <c r="C12" s="148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2352010</v>
      </c>
      <c r="F14" s="34"/>
      <c r="G14" s="34">
        <f>G15</f>
        <v>2352010</v>
      </c>
      <c r="H14" s="34"/>
      <c r="I14" s="34"/>
      <c r="J14" s="34">
        <f>J15</f>
        <v>2352010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2352010</v>
      </c>
      <c r="F15" s="35"/>
      <c r="G15" s="35">
        <f>G16</f>
        <v>2352010</v>
      </c>
      <c r="H15" s="35"/>
      <c r="I15" s="35"/>
      <c r="J15" s="35">
        <f>J16</f>
        <v>2352010</v>
      </c>
      <c r="K15" s="35"/>
    </row>
    <row r="16" spans="1:11" s="1" customFormat="1" ht="39.75" customHeight="1">
      <c r="A16" s="6" t="s">
        <v>19</v>
      </c>
      <c r="B16" s="155" t="s">
        <v>90</v>
      </c>
      <c r="C16" s="156"/>
      <c r="D16" s="7" t="s">
        <v>4</v>
      </c>
      <c r="E16" s="64">
        <v>2352010</v>
      </c>
      <c r="F16" s="64"/>
      <c r="G16" s="79">
        <f>E16</f>
        <v>2352010</v>
      </c>
      <c r="H16" s="64"/>
      <c r="I16" s="64"/>
      <c r="J16" s="64">
        <f>G16</f>
        <v>2352010</v>
      </c>
      <c r="K16" s="64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92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93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94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95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/>
      <c r="F31" s="81">
        <f>F32+F40+F41+F47+F48+F49</f>
        <v>2283096</v>
      </c>
      <c r="G31" s="81">
        <f>G32+G40+G41+G47+G48+G49</f>
        <v>2283096</v>
      </c>
      <c r="H31" s="81"/>
      <c r="I31" s="81"/>
      <c r="J31" s="81">
        <f>J32+J40+J41+J47+J48+J49</f>
        <v>2283096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2"/>
      <c r="F32" s="83">
        <f>F38</f>
        <v>2283096</v>
      </c>
      <c r="G32" s="83">
        <f>F32</f>
        <v>2283096</v>
      </c>
      <c r="H32" s="83"/>
      <c r="I32" s="83"/>
      <c r="J32" s="83">
        <f>G32</f>
        <v>2283096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4"/>
      <c r="F38" s="87">
        <v>2283096</v>
      </c>
      <c r="G38" s="87">
        <f>F38</f>
        <v>2283096</v>
      </c>
      <c r="H38" s="87"/>
      <c r="I38" s="87"/>
      <c r="J38" s="87">
        <f>F38</f>
        <v>2283096</v>
      </c>
      <c r="K38" s="88"/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81" t="s">
        <v>40</v>
      </c>
      <c r="C48" s="182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1" t="s">
        <v>62</v>
      </c>
      <c r="C49" s="182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/>
      <c r="F50" s="80">
        <f>E14-F31</f>
        <v>68914</v>
      </c>
      <c r="G50" s="80">
        <f>G14-G31</f>
        <v>68914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6"/>
      <c r="C51" s="37" t="s">
        <v>45</v>
      </c>
      <c r="D51" s="4" t="s">
        <v>6</v>
      </c>
      <c r="E51" s="69"/>
      <c r="F51" s="78">
        <f>(F50/E14)*100</f>
        <v>2.930004549300386</v>
      </c>
      <c r="G51" s="78">
        <f>(G50/G14)*100</f>
        <v>2.930004549300386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2283096</v>
      </c>
      <c r="H54" s="91"/>
      <c r="I54" s="91"/>
      <c r="J54" s="91">
        <f>J31</f>
        <v>2283096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0" t="s">
        <v>78</v>
      </c>
      <c r="B57" s="170"/>
      <c r="C57" s="170"/>
      <c r="D57" s="19" t="s">
        <v>77</v>
      </c>
      <c r="E57" s="19"/>
      <c r="F57" s="19"/>
      <c r="G57" s="19"/>
      <c r="H57" s="19"/>
      <c r="I57" s="170" t="s">
        <v>105</v>
      </c>
      <c r="J57" s="170"/>
      <c r="K57" s="170"/>
      <c r="L57" s="170"/>
    </row>
    <row r="58" spans="1:11" s="20" customFormat="1" ht="28.5" customHeight="1">
      <c r="A58" s="170" t="s">
        <v>79</v>
      </c>
      <c r="B58" s="170"/>
      <c r="C58" s="170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A6:K6"/>
    <mergeCell ref="A7:K7"/>
    <mergeCell ref="A8:K8"/>
    <mergeCell ref="A9:K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334"/>
  <sheetViews>
    <sheetView view="pageBreakPreview" zoomScale="40" zoomScaleSheetLayoutView="40" zoomScalePageLayoutView="0" workbookViewId="0" topLeftCell="A35">
      <selection activeCell="G46" sqref="G46"/>
    </sheetView>
  </sheetViews>
  <sheetFormatPr defaultColWidth="9.00390625" defaultRowHeight="12.75"/>
  <cols>
    <col min="1" max="1" width="9.875" style="0" customWidth="1"/>
    <col min="2" max="2" width="11.75390625" style="0" customWidth="1"/>
    <col min="3" max="3" width="85.125" style="0" customWidth="1"/>
    <col min="4" max="4" width="11.625" style="0" customWidth="1"/>
    <col min="5" max="5" width="23.875" style="0" customWidth="1"/>
    <col min="6" max="6" width="23.625" style="0" customWidth="1"/>
    <col min="7" max="7" width="22.125" style="0" customWidth="1"/>
    <col min="8" max="9" width="22.25390625" style="0" customWidth="1"/>
    <col min="10" max="10" width="23.125" style="0" customWidth="1"/>
    <col min="11" max="11" width="20.00390625" style="0" customWidth="1"/>
    <col min="12" max="12" width="12.25390625" style="0" customWidth="1"/>
  </cols>
  <sheetData>
    <row r="1" spans="1:11" ht="23.25">
      <c r="A1" s="25" t="s">
        <v>2</v>
      </c>
      <c r="H1" s="25"/>
      <c r="I1" s="25" t="s">
        <v>72</v>
      </c>
      <c r="J1" s="25"/>
      <c r="K1" s="25"/>
    </row>
    <row r="2" spans="1:11" ht="23.25">
      <c r="A2" s="25" t="s">
        <v>1</v>
      </c>
      <c r="H2" s="25"/>
      <c r="I2" s="25" t="s">
        <v>51</v>
      </c>
      <c r="J2" s="25"/>
      <c r="K2" s="25"/>
    </row>
    <row r="3" spans="1:11" ht="23.25">
      <c r="A3" s="25" t="s">
        <v>76</v>
      </c>
      <c r="H3" s="25"/>
      <c r="I3" s="25" t="s">
        <v>7</v>
      </c>
      <c r="J3" s="25"/>
      <c r="K3" s="25"/>
    </row>
    <row r="4" spans="8:11" ht="23.25">
      <c r="H4" s="25"/>
      <c r="I4" s="25" t="s">
        <v>8</v>
      </c>
      <c r="J4" s="3"/>
      <c r="K4" s="3"/>
    </row>
    <row r="5" spans="8:9" ht="24.75" customHeight="1">
      <c r="H5" s="25"/>
      <c r="I5" s="25" t="s">
        <v>75</v>
      </c>
    </row>
    <row r="6" spans="1:11" ht="39" customHeight="1">
      <c r="A6" s="129" t="s">
        <v>116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</row>
    <row r="7" spans="1:11" ht="23.25">
      <c r="A7" s="129" t="s">
        <v>74</v>
      </c>
      <c r="B7" s="129"/>
      <c r="C7" s="129"/>
      <c r="D7" s="129"/>
      <c r="E7" s="131"/>
      <c r="F7" s="131"/>
      <c r="G7" s="131"/>
      <c r="H7" s="131"/>
      <c r="I7" s="131"/>
      <c r="J7" s="131"/>
      <c r="K7" s="131"/>
    </row>
    <row r="8" spans="1:11" ht="15.7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7.5" customHeight="1">
      <c r="A9" s="134" t="s">
        <v>52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</row>
    <row r="10" spans="1:11" s="1" customFormat="1" ht="23.25" customHeight="1">
      <c r="A10" s="136" t="s">
        <v>9</v>
      </c>
      <c r="B10" s="138" t="s">
        <v>10</v>
      </c>
      <c r="C10" s="139"/>
      <c r="D10" s="142" t="s">
        <v>11</v>
      </c>
      <c r="E10" s="144" t="s">
        <v>12</v>
      </c>
      <c r="F10" s="145"/>
      <c r="G10" s="145"/>
      <c r="H10" s="145"/>
      <c r="I10" s="145"/>
      <c r="J10" s="146"/>
      <c r="K10" s="147"/>
    </row>
    <row r="11" spans="1:11" s="1" customFormat="1" ht="56.25" customHeight="1">
      <c r="A11" s="137"/>
      <c r="B11" s="140"/>
      <c r="C11" s="141"/>
      <c r="D11" s="143"/>
      <c r="E11" s="43" t="s">
        <v>73</v>
      </c>
      <c r="F11" s="43" t="s">
        <v>13</v>
      </c>
      <c r="G11" s="42" t="s">
        <v>14</v>
      </c>
      <c r="H11" s="42" t="s">
        <v>3</v>
      </c>
      <c r="I11" s="42" t="s">
        <v>15</v>
      </c>
      <c r="J11" s="42" t="s">
        <v>16</v>
      </c>
      <c r="K11" s="42" t="s">
        <v>17</v>
      </c>
    </row>
    <row r="12" spans="1:11" s="1" customFormat="1" ht="16.5" customHeight="1">
      <c r="A12" s="44">
        <v>1</v>
      </c>
      <c r="B12" s="148">
        <v>2</v>
      </c>
      <c r="C12" s="148"/>
      <c r="D12" s="45">
        <v>3</v>
      </c>
      <c r="E12" s="46">
        <v>4</v>
      </c>
      <c r="F12" s="46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</row>
    <row r="13" spans="1:12" s="1" customFormat="1" ht="40.5" customHeight="1" hidden="1">
      <c r="A13" s="39"/>
      <c r="B13" s="149" t="s">
        <v>63</v>
      </c>
      <c r="C13" s="150"/>
      <c r="D13" s="77" t="s">
        <v>4</v>
      </c>
      <c r="E13" s="72"/>
      <c r="F13" s="72"/>
      <c r="G13" s="72"/>
      <c r="H13" s="72"/>
      <c r="I13" s="72"/>
      <c r="J13" s="72"/>
      <c r="K13" s="28"/>
      <c r="L13" s="26"/>
    </row>
    <row r="14" spans="1:11" s="1" customFormat="1" ht="56.25" customHeight="1">
      <c r="A14" s="30">
        <v>1</v>
      </c>
      <c r="B14" s="151" t="s">
        <v>88</v>
      </c>
      <c r="C14" s="152"/>
      <c r="D14" s="4" t="s">
        <v>4</v>
      </c>
      <c r="E14" s="34">
        <f>E16</f>
        <v>1956493</v>
      </c>
      <c r="F14" s="34"/>
      <c r="G14" s="34">
        <f>G15</f>
        <v>1956493</v>
      </c>
      <c r="H14" s="34"/>
      <c r="I14" s="34"/>
      <c r="J14" s="34">
        <f>J15</f>
        <v>1956493</v>
      </c>
      <c r="K14" s="34"/>
    </row>
    <row r="15" spans="1:11" s="47" customFormat="1" ht="50.25" customHeight="1">
      <c r="A15" s="31" t="s">
        <v>18</v>
      </c>
      <c r="B15" s="153" t="s">
        <v>89</v>
      </c>
      <c r="C15" s="154"/>
      <c r="D15" s="76" t="s">
        <v>4</v>
      </c>
      <c r="E15" s="35">
        <f>E16</f>
        <v>1956493</v>
      </c>
      <c r="F15" s="35"/>
      <c r="G15" s="35">
        <f>G16</f>
        <v>1956493</v>
      </c>
      <c r="H15" s="35"/>
      <c r="I15" s="35"/>
      <c r="J15" s="35">
        <f>J16</f>
        <v>1956493</v>
      </c>
      <c r="K15" s="35"/>
    </row>
    <row r="16" spans="1:11" s="1" customFormat="1" ht="39.75" customHeight="1">
      <c r="A16" s="6" t="s">
        <v>19</v>
      </c>
      <c r="B16" s="155" t="s">
        <v>90</v>
      </c>
      <c r="C16" s="156"/>
      <c r="D16" s="7" t="s">
        <v>4</v>
      </c>
      <c r="E16" s="64">
        <v>1956493</v>
      </c>
      <c r="F16" s="64"/>
      <c r="G16" s="79">
        <f>E16</f>
        <v>1956493</v>
      </c>
      <c r="H16" s="64"/>
      <c r="I16" s="64"/>
      <c r="J16" s="64">
        <f>G16</f>
        <v>1956493</v>
      </c>
      <c r="K16" s="64"/>
    </row>
    <row r="17" spans="1:11" s="1" customFormat="1" ht="42" customHeight="1">
      <c r="A17" s="6" t="s">
        <v>20</v>
      </c>
      <c r="B17" s="155" t="s">
        <v>91</v>
      </c>
      <c r="C17" s="156"/>
      <c r="D17" s="7" t="s">
        <v>4</v>
      </c>
      <c r="E17" s="48"/>
      <c r="F17" s="5"/>
      <c r="G17" s="49"/>
      <c r="H17" s="5"/>
      <c r="I17" s="5"/>
      <c r="J17" s="48"/>
      <c r="K17" s="48"/>
    </row>
    <row r="18" spans="1:11" s="1" customFormat="1" ht="39.75" customHeight="1">
      <c r="A18" s="6" t="s">
        <v>21</v>
      </c>
      <c r="B18" s="155" t="s">
        <v>92</v>
      </c>
      <c r="C18" s="156"/>
      <c r="D18" s="7" t="s">
        <v>4</v>
      </c>
      <c r="E18" s="48"/>
      <c r="F18" s="5"/>
      <c r="G18" s="49"/>
      <c r="H18" s="5"/>
      <c r="I18" s="5"/>
      <c r="J18" s="48"/>
      <c r="K18" s="48"/>
    </row>
    <row r="19" spans="1:11" s="1" customFormat="1" ht="54.75" customHeight="1" hidden="1">
      <c r="A19" s="6" t="s">
        <v>46</v>
      </c>
      <c r="B19" s="157" t="s">
        <v>47</v>
      </c>
      <c r="C19" s="158"/>
      <c r="D19" s="7" t="s">
        <v>4</v>
      </c>
      <c r="E19" s="8"/>
      <c r="F19" s="8"/>
      <c r="G19" s="8"/>
      <c r="H19" s="8"/>
      <c r="I19" s="8"/>
      <c r="J19" s="9"/>
      <c r="K19" s="9"/>
    </row>
    <row r="20" spans="1:11" s="47" customFormat="1" ht="57.75" customHeight="1">
      <c r="A20" s="31" t="s">
        <v>22</v>
      </c>
      <c r="B20" s="153" t="s">
        <v>93</v>
      </c>
      <c r="C20" s="154"/>
      <c r="D20" s="76" t="s">
        <v>4</v>
      </c>
      <c r="E20" s="32"/>
      <c r="F20" s="32"/>
      <c r="G20" s="32"/>
      <c r="H20" s="32"/>
      <c r="I20" s="32"/>
      <c r="J20" s="32"/>
      <c r="K20" s="32"/>
    </row>
    <row r="21" spans="1:11" s="1" customFormat="1" ht="53.25" customHeight="1">
      <c r="A21" s="6" t="s">
        <v>23</v>
      </c>
      <c r="B21" s="155" t="s">
        <v>94</v>
      </c>
      <c r="C21" s="156"/>
      <c r="D21" s="7" t="s">
        <v>4</v>
      </c>
      <c r="E21" s="48"/>
      <c r="F21" s="5"/>
      <c r="G21" s="49"/>
      <c r="H21" s="5"/>
      <c r="I21" s="5"/>
      <c r="J21" s="48"/>
      <c r="K21" s="48"/>
    </row>
    <row r="22" spans="1:11" s="1" customFormat="1" ht="56.25" customHeight="1">
      <c r="A22" s="6" t="s">
        <v>24</v>
      </c>
      <c r="B22" s="155" t="s">
        <v>95</v>
      </c>
      <c r="C22" s="156"/>
      <c r="D22" s="7" t="s">
        <v>4</v>
      </c>
      <c r="E22" s="48"/>
      <c r="F22" s="5"/>
      <c r="G22" s="49"/>
      <c r="H22" s="5"/>
      <c r="I22" s="5"/>
      <c r="J22" s="48"/>
      <c r="K22" s="48"/>
    </row>
    <row r="23" spans="1:11" s="47" customFormat="1" ht="54.75" customHeight="1">
      <c r="A23" s="31" t="s">
        <v>25</v>
      </c>
      <c r="B23" s="159" t="s">
        <v>96</v>
      </c>
      <c r="C23" s="159"/>
      <c r="D23" s="76" t="s">
        <v>4</v>
      </c>
      <c r="E23" s="32"/>
      <c r="F23" s="32"/>
      <c r="G23" s="32"/>
      <c r="H23" s="32"/>
      <c r="I23" s="32"/>
      <c r="J23" s="32"/>
      <c r="K23" s="32"/>
    </row>
    <row r="24" spans="1:11" s="1" customFormat="1" ht="54.75" customHeight="1">
      <c r="A24" s="6" t="s">
        <v>26</v>
      </c>
      <c r="B24" s="155" t="s">
        <v>97</v>
      </c>
      <c r="C24" s="155"/>
      <c r="D24" s="7" t="s">
        <v>4</v>
      </c>
      <c r="E24" s="48"/>
      <c r="F24" s="5"/>
      <c r="G24" s="49"/>
      <c r="H24" s="5"/>
      <c r="I24" s="5"/>
      <c r="J24" s="48"/>
      <c r="K24" s="48"/>
    </row>
    <row r="25" spans="1:11" s="1" customFormat="1" ht="54.75" customHeight="1">
      <c r="A25" s="6" t="s">
        <v>27</v>
      </c>
      <c r="B25" s="155" t="s">
        <v>98</v>
      </c>
      <c r="C25" s="155"/>
      <c r="D25" s="7" t="s">
        <v>4</v>
      </c>
      <c r="E25" s="48"/>
      <c r="F25" s="5"/>
      <c r="G25" s="49"/>
      <c r="H25" s="5"/>
      <c r="I25" s="5"/>
      <c r="J25" s="48"/>
      <c r="K25" s="48"/>
    </row>
    <row r="26" spans="1:11" s="1" customFormat="1" ht="57.75" customHeight="1">
      <c r="A26" s="6" t="s">
        <v>28</v>
      </c>
      <c r="B26" s="155" t="s">
        <v>29</v>
      </c>
      <c r="C26" s="156"/>
      <c r="D26" s="7" t="s">
        <v>4</v>
      </c>
      <c r="E26" s="48"/>
      <c r="F26" s="5"/>
      <c r="G26" s="49"/>
      <c r="H26" s="5"/>
      <c r="I26" s="5"/>
      <c r="J26" s="48"/>
      <c r="K26" s="48"/>
    </row>
    <row r="27" spans="1:11" s="47" customFormat="1" ht="39.75" customHeight="1">
      <c r="A27" s="31" t="s">
        <v>30</v>
      </c>
      <c r="B27" s="153" t="s">
        <v>99</v>
      </c>
      <c r="C27" s="154"/>
      <c r="D27" s="76" t="s">
        <v>4</v>
      </c>
      <c r="E27" s="32"/>
      <c r="F27" s="32"/>
      <c r="G27" s="32"/>
      <c r="H27" s="32"/>
      <c r="I27" s="32"/>
      <c r="J27" s="32"/>
      <c r="K27" s="32"/>
    </row>
    <row r="28" spans="1:11" s="1" customFormat="1" ht="29.25" customHeight="1">
      <c r="A28" s="10" t="s">
        <v>31</v>
      </c>
      <c r="B28" s="155" t="s">
        <v>100</v>
      </c>
      <c r="C28" s="156"/>
      <c r="D28" s="7" t="s">
        <v>4</v>
      </c>
      <c r="E28" s="48"/>
      <c r="F28" s="5"/>
      <c r="G28" s="49"/>
      <c r="H28" s="5"/>
      <c r="I28" s="5"/>
      <c r="J28" s="48"/>
      <c r="K28" s="48"/>
    </row>
    <row r="29" spans="1:11" s="1" customFormat="1" ht="23.25" customHeight="1">
      <c r="A29" s="10" t="s">
        <v>32</v>
      </c>
      <c r="B29" s="155" t="s">
        <v>101</v>
      </c>
      <c r="C29" s="156"/>
      <c r="D29" s="7" t="s">
        <v>4</v>
      </c>
      <c r="E29" s="48"/>
      <c r="F29" s="5"/>
      <c r="G29" s="49"/>
      <c r="H29" s="5"/>
      <c r="I29" s="5"/>
      <c r="J29" s="48"/>
      <c r="K29" s="48"/>
    </row>
    <row r="30" spans="1:11" s="52" customFormat="1" ht="44.25" customHeight="1" hidden="1">
      <c r="A30" s="39"/>
      <c r="B30" s="149" t="s">
        <v>64</v>
      </c>
      <c r="C30" s="150"/>
      <c r="D30" s="77" t="s">
        <v>4</v>
      </c>
      <c r="E30" s="41"/>
      <c r="F30" s="51"/>
      <c r="G30" s="50"/>
      <c r="H30" s="29"/>
      <c r="I30" s="29"/>
      <c r="J30" s="50"/>
      <c r="K30" s="51"/>
    </row>
    <row r="31" spans="1:146" s="54" customFormat="1" ht="47.25" customHeight="1">
      <c r="A31" s="30" t="s">
        <v>33</v>
      </c>
      <c r="B31" s="160" t="s">
        <v>66</v>
      </c>
      <c r="C31" s="161"/>
      <c r="D31" s="4" t="s">
        <v>4</v>
      </c>
      <c r="E31" s="81"/>
      <c r="F31" s="81">
        <f>F32+F40+F41+F47+F48+F49</f>
        <v>1899167</v>
      </c>
      <c r="G31" s="81">
        <f>G32+G40+G41+G47+G48+G49</f>
        <v>1899167</v>
      </c>
      <c r="H31" s="81"/>
      <c r="I31" s="81"/>
      <c r="J31" s="81">
        <f>J32+J40+J41+J47+J48+J49</f>
        <v>1899167</v>
      </c>
      <c r="K31" s="8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56" customFormat="1" ht="57" customHeight="1">
      <c r="A32" s="31" t="s">
        <v>5</v>
      </c>
      <c r="B32" s="162" t="s">
        <v>70</v>
      </c>
      <c r="C32" s="163"/>
      <c r="D32" s="75" t="s">
        <v>4</v>
      </c>
      <c r="E32" s="82"/>
      <c r="F32" s="83">
        <f>F38</f>
        <v>1899167</v>
      </c>
      <c r="G32" s="83">
        <f>F32</f>
        <v>1899167</v>
      </c>
      <c r="H32" s="83"/>
      <c r="I32" s="83"/>
      <c r="J32" s="83">
        <f>G32</f>
        <v>1899167</v>
      </c>
      <c r="K32" s="83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</row>
    <row r="33" spans="1:146" s="11" customFormat="1" ht="49.5" customHeight="1">
      <c r="A33" s="31" t="s">
        <v>67</v>
      </c>
      <c r="B33" s="162" t="s">
        <v>81</v>
      </c>
      <c r="C33" s="163"/>
      <c r="D33" s="76" t="s">
        <v>4</v>
      </c>
      <c r="E33" s="82"/>
      <c r="F33" s="83"/>
      <c r="G33" s="83"/>
      <c r="H33" s="83"/>
      <c r="I33" s="83"/>
      <c r="J33" s="83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</row>
    <row r="34" spans="1:146" s="11" customFormat="1" ht="31.5" customHeight="1">
      <c r="A34" s="10" t="s">
        <v>82</v>
      </c>
      <c r="B34" s="164" t="s">
        <v>53</v>
      </c>
      <c r="C34" s="165"/>
      <c r="D34" s="13" t="s">
        <v>4</v>
      </c>
      <c r="E34" s="84"/>
      <c r="F34" s="85"/>
      <c r="G34" s="86"/>
      <c r="H34" s="85"/>
      <c r="I34" s="85"/>
      <c r="J34" s="85"/>
      <c r="K34" s="8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</row>
    <row r="35" spans="1:146" s="11" customFormat="1" ht="31.5" customHeight="1">
      <c r="A35" s="10" t="s">
        <v>83</v>
      </c>
      <c r="B35" s="164" t="s">
        <v>53</v>
      </c>
      <c r="C35" s="165"/>
      <c r="D35" s="13" t="s">
        <v>4</v>
      </c>
      <c r="E35" s="84"/>
      <c r="F35" s="85"/>
      <c r="G35" s="86"/>
      <c r="H35" s="85"/>
      <c r="I35" s="85"/>
      <c r="J35" s="85"/>
      <c r="K35" s="85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</row>
    <row r="36" spans="1:146" s="11" customFormat="1" ht="31.5" customHeight="1">
      <c r="A36" s="10" t="s">
        <v>84</v>
      </c>
      <c r="B36" s="164" t="s">
        <v>53</v>
      </c>
      <c r="C36" s="165"/>
      <c r="D36" s="13" t="s">
        <v>4</v>
      </c>
      <c r="E36" s="84"/>
      <c r="F36" s="85"/>
      <c r="G36" s="86"/>
      <c r="H36" s="85"/>
      <c r="I36" s="85"/>
      <c r="J36" s="85"/>
      <c r="K36" s="85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</row>
    <row r="37" spans="1:11" s="1" customFormat="1" ht="31.5" customHeight="1">
      <c r="A37" s="10" t="s">
        <v>85</v>
      </c>
      <c r="B37" s="164" t="s">
        <v>53</v>
      </c>
      <c r="C37" s="165"/>
      <c r="D37" s="13" t="s">
        <v>4</v>
      </c>
      <c r="E37" s="84"/>
      <c r="F37" s="85"/>
      <c r="G37" s="86"/>
      <c r="H37" s="85"/>
      <c r="I37" s="85"/>
      <c r="J37" s="85"/>
      <c r="K37" s="85"/>
    </row>
    <row r="38" spans="1:11" s="56" customFormat="1" ht="31.5" customHeight="1">
      <c r="A38" s="31" t="s">
        <v>69</v>
      </c>
      <c r="B38" s="162" t="s">
        <v>54</v>
      </c>
      <c r="C38" s="163"/>
      <c r="D38" s="76" t="s">
        <v>4</v>
      </c>
      <c r="E38" s="84"/>
      <c r="F38" s="87">
        <v>1899167</v>
      </c>
      <c r="G38" s="87">
        <f>F38</f>
        <v>1899167</v>
      </c>
      <c r="H38" s="87"/>
      <c r="I38" s="87"/>
      <c r="J38" s="87">
        <f>F38</f>
        <v>1899167</v>
      </c>
      <c r="K38" s="88"/>
    </row>
    <row r="39" spans="1:11" s="1" customFormat="1" ht="31.5" customHeight="1">
      <c r="A39" s="10" t="s">
        <v>68</v>
      </c>
      <c r="B39" s="164" t="s">
        <v>102</v>
      </c>
      <c r="C39" s="166"/>
      <c r="D39" s="13" t="s">
        <v>4</v>
      </c>
      <c r="E39" s="48"/>
      <c r="F39" s="12"/>
      <c r="G39" s="58"/>
      <c r="H39" s="60"/>
      <c r="I39" s="60"/>
      <c r="J39" s="60"/>
      <c r="K39" s="59"/>
    </row>
    <row r="40" spans="1:11" s="56" customFormat="1" ht="31.5" customHeight="1">
      <c r="A40" s="31" t="s">
        <v>55</v>
      </c>
      <c r="B40" s="162" t="s">
        <v>56</v>
      </c>
      <c r="C40" s="163"/>
      <c r="D40" s="76" t="s">
        <v>4</v>
      </c>
      <c r="E40" s="48"/>
      <c r="F40" s="61"/>
      <c r="G40" s="58"/>
      <c r="H40" s="62"/>
      <c r="I40" s="62"/>
      <c r="J40" s="62"/>
      <c r="K40" s="63"/>
    </row>
    <row r="41" spans="1:11" s="56" customFormat="1" ht="31.5" customHeight="1">
      <c r="A41" s="31" t="s">
        <v>57</v>
      </c>
      <c r="B41" s="162" t="s">
        <v>86</v>
      </c>
      <c r="C41" s="167"/>
      <c r="D41" s="76" t="s">
        <v>4</v>
      </c>
      <c r="E41" s="32"/>
      <c r="F41" s="33"/>
      <c r="G41" s="36"/>
      <c r="H41" s="36"/>
      <c r="I41" s="36"/>
      <c r="J41" s="36"/>
      <c r="K41" s="36"/>
    </row>
    <row r="42" spans="1:11" s="1" customFormat="1" ht="31.5" customHeight="1">
      <c r="A42" s="27" t="s">
        <v>34</v>
      </c>
      <c r="B42" s="168" t="s">
        <v>58</v>
      </c>
      <c r="C42" s="169"/>
      <c r="D42" s="13" t="s">
        <v>4</v>
      </c>
      <c r="E42" s="64"/>
      <c r="F42" s="12"/>
      <c r="G42" s="65"/>
      <c r="H42" s="60"/>
      <c r="I42" s="60"/>
      <c r="J42" s="60"/>
      <c r="K42" s="59"/>
    </row>
    <row r="43" spans="1:11" s="1" customFormat="1" ht="31.5" customHeight="1">
      <c r="A43" s="27" t="s">
        <v>35</v>
      </c>
      <c r="B43" s="168" t="s">
        <v>58</v>
      </c>
      <c r="C43" s="169"/>
      <c r="D43" s="13" t="s">
        <v>4</v>
      </c>
      <c r="E43" s="64"/>
      <c r="F43" s="12"/>
      <c r="G43" s="65"/>
      <c r="H43" s="60"/>
      <c r="I43" s="60"/>
      <c r="J43" s="60"/>
      <c r="K43" s="59"/>
    </row>
    <row r="44" spans="1:11" s="1" customFormat="1" ht="31.5" customHeight="1">
      <c r="A44" s="27" t="s">
        <v>36</v>
      </c>
      <c r="B44" s="168" t="s">
        <v>58</v>
      </c>
      <c r="C44" s="169"/>
      <c r="D44" s="13" t="s">
        <v>4</v>
      </c>
      <c r="E44" s="64"/>
      <c r="F44" s="12"/>
      <c r="G44" s="65"/>
      <c r="H44" s="60"/>
      <c r="I44" s="60"/>
      <c r="J44" s="60"/>
      <c r="K44" s="59"/>
    </row>
    <row r="45" spans="1:11" s="1" customFormat="1" ht="31.5" customHeight="1">
      <c r="A45" s="27" t="s">
        <v>37</v>
      </c>
      <c r="B45" s="168" t="s">
        <v>58</v>
      </c>
      <c r="C45" s="169"/>
      <c r="D45" s="13" t="s">
        <v>4</v>
      </c>
      <c r="E45" s="64"/>
      <c r="F45" s="12"/>
      <c r="G45" s="65"/>
      <c r="H45" s="60"/>
      <c r="I45" s="60"/>
      <c r="J45" s="60"/>
      <c r="K45" s="59"/>
    </row>
    <row r="46" spans="1:11" s="1" customFormat="1" ht="31.5" customHeight="1">
      <c r="A46" s="27" t="s">
        <v>38</v>
      </c>
      <c r="B46" s="168" t="s">
        <v>58</v>
      </c>
      <c r="C46" s="169"/>
      <c r="D46" s="13" t="s">
        <v>4</v>
      </c>
      <c r="E46" s="64"/>
      <c r="F46" s="12"/>
      <c r="G46" s="65"/>
      <c r="H46" s="60"/>
      <c r="I46" s="60"/>
      <c r="J46" s="60"/>
      <c r="K46" s="59"/>
    </row>
    <row r="47" spans="1:11" s="56" customFormat="1" ht="52.5" customHeight="1">
      <c r="A47" s="31" t="s">
        <v>39</v>
      </c>
      <c r="B47" s="162" t="s">
        <v>59</v>
      </c>
      <c r="C47" s="163"/>
      <c r="D47" s="75" t="s">
        <v>4</v>
      </c>
      <c r="E47" s="66"/>
      <c r="F47" s="61"/>
      <c r="G47" s="67"/>
      <c r="H47" s="62"/>
      <c r="I47" s="62"/>
      <c r="J47" s="62"/>
      <c r="K47" s="63"/>
    </row>
    <row r="48" spans="1:11" s="56" customFormat="1" ht="41.25" customHeight="1">
      <c r="A48" s="31" t="s">
        <v>60</v>
      </c>
      <c r="B48" s="181" t="s">
        <v>40</v>
      </c>
      <c r="C48" s="182"/>
      <c r="D48" s="76" t="s">
        <v>4</v>
      </c>
      <c r="E48" s="66"/>
      <c r="F48" s="61"/>
      <c r="G48" s="67"/>
      <c r="H48" s="62"/>
      <c r="I48" s="62"/>
      <c r="J48" s="62"/>
      <c r="K48" s="63"/>
    </row>
    <row r="49" spans="1:11" s="56" customFormat="1" ht="59.25" customHeight="1">
      <c r="A49" s="31" t="s">
        <v>61</v>
      </c>
      <c r="B49" s="181" t="s">
        <v>62</v>
      </c>
      <c r="C49" s="182"/>
      <c r="D49" s="76" t="s">
        <v>4</v>
      </c>
      <c r="E49" s="66"/>
      <c r="F49" s="61"/>
      <c r="G49" s="67"/>
      <c r="H49" s="62"/>
      <c r="I49" s="68"/>
      <c r="J49" s="62"/>
      <c r="K49" s="63"/>
    </row>
    <row r="50" spans="1:11" s="52" customFormat="1" ht="36.75" customHeight="1">
      <c r="A50" s="30" t="s">
        <v>41</v>
      </c>
      <c r="B50" s="175" t="s">
        <v>42</v>
      </c>
      <c r="C50" s="37" t="s">
        <v>43</v>
      </c>
      <c r="D50" s="4" t="s">
        <v>4</v>
      </c>
      <c r="E50" s="80"/>
      <c r="F50" s="80">
        <f>E14-F31</f>
        <v>57326</v>
      </c>
      <c r="G50" s="80">
        <f>G14-G31</f>
        <v>57326</v>
      </c>
      <c r="H50" s="80"/>
      <c r="I50" s="80"/>
      <c r="J50" s="80"/>
      <c r="K50" s="34"/>
    </row>
    <row r="51" spans="1:11" s="52" customFormat="1" ht="32.25" customHeight="1">
      <c r="A51" s="30" t="s">
        <v>44</v>
      </c>
      <c r="B51" s="176"/>
      <c r="C51" s="37" t="s">
        <v>45</v>
      </c>
      <c r="D51" s="4" t="s">
        <v>6</v>
      </c>
      <c r="E51" s="69"/>
      <c r="F51" s="78">
        <f>(F50/E14)*100</f>
        <v>2.9300385945669114</v>
      </c>
      <c r="G51" s="78">
        <f>(G50/G14)*100</f>
        <v>2.9300385945669114</v>
      </c>
      <c r="H51" s="69"/>
      <c r="I51" s="69"/>
      <c r="J51" s="69"/>
      <c r="K51" s="38"/>
    </row>
    <row r="52" spans="1:11" s="52" customFormat="1" ht="32.25" customHeight="1" hidden="1">
      <c r="A52" s="39"/>
      <c r="B52" s="177" t="s">
        <v>65</v>
      </c>
      <c r="C52" s="40"/>
      <c r="D52" s="77" t="s">
        <v>4</v>
      </c>
      <c r="E52" s="70"/>
      <c r="F52" s="29"/>
      <c r="G52" s="71"/>
      <c r="H52" s="50"/>
      <c r="I52" s="72"/>
      <c r="J52" s="50"/>
      <c r="K52" s="51"/>
    </row>
    <row r="53" spans="1:11" s="52" customFormat="1" ht="32.25" customHeight="1" hidden="1">
      <c r="A53" s="39"/>
      <c r="B53" s="178"/>
      <c r="C53" s="40"/>
      <c r="D53" s="77" t="s">
        <v>6</v>
      </c>
      <c r="E53" s="70"/>
      <c r="F53" s="29"/>
      <c r="G53" s="71"/>
      <c r="H53" s="50"/>
      <c r="I53" s="72"/>
      <c r="J53" s="50"/>
      <c r="K53" s="51"/>
    </row>
    <row r="54" spans="1:54" s="73" customFormat="1" ht="57" customHeight="1">
      <c r="A54" s="31" t="s">
        <v>48</v>
      </c>
      <c r="B54" s="179" t="s">
        <v>49</v>
      </c>
      <c r="C54" s="180"/>
      <c r="D54" s="76" t="s">
        <v>4</v>
      </c>
      <c r="E54" s="89"/>
      <c r="F54" s="89"/>
      <c r="G54" s="90">
        <f>G31</f>
        <v>1899167</v>
      </c>
      <c r="H54" s="91"/>
      <c r="I54" s="91"/>
      <c r="J54" s="91">
        <f>J31</f>
        <v>1899167</v>
      </c>
      <c r="K54" s="89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11" s="20" customFormat="1" ht="26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0" customFormat="1" ht="26.25">
      <c r="A56" s="19" t="s">
        <v>0</v>
      </c>
      <c r="B56" s="19"/>
      <c r="C56" s="19"/>
      <c r="D56" s="19" t="s">
        <v>71</v>
      </c>
      <c r="E56" s="19"/>
      <c r="F56" s="19"/>
      <c r="G56" s="19"/>
      <c r="H56" s="19"/>
      <c r="I56" s="19" t="s">
        <v>74</v>
      </c>
      <c r="J56" s="19"/>
      <c r="K56" s="19"/>
    </row>
    <row r="57" spans="1:12" s="20" customFormat="1" ht="46.5" customHeight="1">
      <c r="A57" s="170" t="s">
        <v>78</v>
      </c>
      <c r="B57" s="170"/>
      <c r="C57" s="170"/>
      <c r="D57" s="19" t="s">
        <v>77</v>
      </c>
      <c r="E57" s="19"/>
      <c r="F57" s="19"/>
      <c r="G57" s="19"/>
      <c r="H57" s="19"/>
      <c r="I57" s="170" t="s">
        <v>105</v>
      </c>
      <c r="J57" s="170"/>
      <c r="K57" s="170"/>
      <c r="L57" s="170"/>
    </row>
    <row r="58" spans="1:11" s="20" customFormat="1" ht="28.5" customHeight="1">
      <c r="A58" s="170" t="s">
        <v>79</v>
      </c>
      <c r="B58" s="170"/>
      <c r="C58" s="170"/>
      <c r="D58" s="19" t="s">
        <v>80</v>
      </c>
      <c r="E58" s="19"/>
      <c r="F58" s="19"/>
      <c r="G58" s="19"/>
      <c r="H58" s="19"/>
      <c r="I58" s="19" t="s">
        <v>106</v>
      </c>
      <c r="J58" s="19"/>
      <c r="K58" s="19"/>
    </row>
    <row r="59" spans="1:11" s="20" customFormat="1" ht="26.25">
      <c r="A59" s="23" t="s">
        <v>104</v>
      </c>
      <c r="B59" s="21"/>
      <c r="C59" s="21"/>
      <c r="D59" s="19" t="s">
        <v>112</v>
      </c>
      <c r="E59" s="19"/>
      <c r="F59" s="19"/>
      <c r="G59" s="19"/>
      <c r="H59" s="19"/>
      <c r="I59" s="19"/>
      <c r="J59" s="19"/>
      <c r="K59" s="19"/>
    </row>
    <row r="60" spans="1:11" s="20" customFormat="1" ht="26.2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0" customFormat="1" ht="26.25">
      <c r="A61" s="22" t="s">
        <v>50</v>
      </c>
      <c r="B61" s="19"/>
      <c r="C61" s="22"/>
      <c r="D61" s="19"/>
      <c r="E61" s="22" t="s">
        <v>50</v>
      </c>
      <c r="F61" s="19"/>
      <c r="G61" s="19"/>
      <c r="H61" s="19"/>
      <c r="I61" s="19"/>
      <c r="J61" s="22" t="s">
        <v>50</v>
      </c>
      <c r="K61" s="19"/>
    </row>
    <row r="62" spans="1:11" s="20" customFormat="1" ht="26.25">
      <c r="A62" s="22"/>
      <c r="B62" s="22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1" customFormat="1" ht="15.75">
      <c r="A63" s="16"/>
      <c r="B63" s="16"/>
      <c r="C63" s="14"/>
      <c r="D63" s="15"/>
      <c r="E63" s="15"/>
      <c r="F63" s="15"/>
      <c r="G63" s="15"/>
      <c r="H63" s="15"/>
      <c r="I63" s="15"/>
      <c r="J63" s="15"/>
      <c r="K63" s="15"/>
    </row>
    <row r="64" spans="1:11" s="1" customFormat="1" ht="15.75">
      <c r="A64" s="16"/>
      <c r="B64" s="16"/>
      <c r="C64" s="14"/>
      <c r="D64" s="15"/>
      <c r="E64" s="15"/>
      <c r="F64" s="15"/>
      <c r="G64" s="15"/>
      <c r="H64" s="15"/>
      <c r="I64" s="15"/>
      <c r="J64" s="15"/>
      <c r="K64" s="15"/>
    </row>
    <row r="65" spans="1:11" s="1" customFormat="1" ht="15.75">
      <c r="A65" s="17"/>
      <c r="B65" s="17"/>
      <c r="F65" s="2"/>
      <c r="G65" s="2"/>
      <c r="H65" s="2"/>
      <c r="I65" s="2"/>
      <c r="J65" s="2"/>
      <c r="K65" s="2"/>
    </row>
    <row r="66" spans="1:11" s="1" customFormat="1" ht="15.75">
      <c r="A66" s="17"/>
      <c r="B66" s="17"/>
      <c r="F66" s="2"/>
      <c r="G66" s="92"/>
      <c r="H66" s="2"/>
      <c r="I66" s="2"/>
      <c r="J66" s="2"/>
      <c r="K66" s="2"/>
    </row>
    <row r="67" spans="1:11" s="1" customFormat="1" ht="15.75">
      <c r="A67" s="17"/>
      <c r="B67" s="17"/>
      <c r="F67" s="2"/>
      <c r="G67" s="2"/>
      <c r="H67" s="2"/>
      <c r="I67" s="171"/>
      <c r="J67" s="172"/>
      <c r="K67" s="2"/>
    </row>
    <row r="68" spans="1:11" s="1" customFormat="1" ht="15.75">
      <c r="A68" s="17"/>
      <c r="B68" s="17"/>
      <c r="F68" s="2"/>
      <c r="G68" s="2"/>
      <c r="H68" s="2"/>
      <c r="I68" s="2"/>
      <c r="J68" s="2"/>
      <c r="K68" s="2"/>
    </row>
    <row r="69" spans="1:11" s="1" customFormat="1" ht="15.75">
      <c r="A69" s="17"/>
      <c r="B69" s="17"/>
      <c r="C69" s="2"/>
      <c r="D69" s="2"/>
      <c r="E69" s="2"/>
      <c r="F69" s="2"/>
      <c r="G69" s="2"/>
      <c r="H69" s="2"/>
      <c r="I69" s="2"/>
      <c r="J69" s="2"/>
      <c r="K69" s="2"/>
    </row>
    <row r="70" spans="1:11" s="1" customFormat="1" ht="15.75">
      <c r="A70" s="17"/>
      <c r="B70" s="17"/>
      <c r="C70" s="2"/>
      <c r="D70" s="2"/>
      <c r="E70" s="2"/>
      <c r="F70" s="2"/>
      <c r="G70" s="2"/>
      <c r="H70" s="2"/>
      <c r="I70" s="2"/>
      <c r="J70" s="2"/>
      <c r="K70" s="2"/>
    </row>
    <row r="71" spans="1:11" s="1" customFormat="1" ht="15.75">
      <c r="A71" s="17"/>
      <c r="B71" s="17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ht="15.75">
      <c r="A72" s="17"/>
      <c r="B72" s="17"/>
      <c r="C72" s="2"/>
      <c r="D72" s="2"/>
      <c r="E72" s="2"/>
      <c r="F72" s="2"/>
      <c r="G72" s="2"/>
      <c r="H72" s="2"/>
      <c r="I72" s="2"/>
      <c r="J72" s="2"/>
      <c r="K72" s="2"/>
    </row>
    <row r="73" spans="1:11" s="1" customFormat="1" ht="15.75">
      <c r="A73" s="17"/>
      <c r="B73" s="17"/>
      <c r="C73" s="2"/>
      <c r="D73" s="2"/>
      <c r="E73" s="2"/>
      <c r="F73" s="2"/>
      <c r="G73" s="2"/>
      <c r="H73" s="2"/>
      <c r="I73" s="2"/>
      <c r="J73" s="2"/>
      <c r="K73" s="2"/>
    </row>
    <row r="74" spans="1:11" s="1" customFormat="1" ht="15.75">
      <c r="A74" s="17"/>
      <c r="B74" s="17"/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15.75">
      <c r="A75" s="17"/>
      <c r="B75" s="17"/>
      <c r="C75" s="2"/>
      <c r="D75" s="2"/>
      <c r="E75" s="2"/>
      <c r="F75" s="2"/>
      <c r="G75" s="2"/>
      <c r="H75" s="2"/>
      <c r="I75" s="2"/>
      <c r="J75" s="2"/>
      <c r="K75" s="2"/>
    </row>
    <row r="76" spans="1:11" s="1" customFormat="1" ht="15.75">
      <c r="A76" s="17"/>
      <c r="B76" s="17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>
      <c r="A77" s="17"/>
      <c r="B77" s="17"/>
      <c r="C77" s="2"/>
      <c r="D77" s="2"/>
      <c r="E77" s="2"/>
      <c r="F77" s="2"/>
      <c r="G77" s="2"/>
      <c r="H77" s="2"/>
      <c r="I77" s="2"/>
      <c r="J77" s="2"/>
      <c r="K77" s="2"/>
    </row>
    <row r="78" spans="1:11" s="1" customFormat="1" ht="15.75">
      <c r="A78" s="17"/>
      <c r="B78" s="17"/>
      <c r="C78" s="2"/>
      <c r="D78" s="2"/>
      <c r="E78" s="2"/>
      <c r="F78" s="2"/>
      <c r="G78" s="2"/>
      <c r="H78" s="2"/>
      <c r="I78" s="2"/>
      <c r="J78" s="2"/>
      <c r="K78" s="2"/>
    </row>
    <row r="79" spans="1:2" s="1" customFormat="1" ht="12.75">
      <c r="A79" s="17"/>
      <c r="B79" s="17"/>
    </row>
    <row r="80" spans="1:2" s="1" customFormat="1" ht="12.75">
      <c r="A80" s="17"/>
      <c r="B80" s="17"/>
    </row>
    <row r="81" spans="1:2" s="1" customFormat="1" ht="12.75">
      <c r="A81" s="17"/>
      <c r="B81" s="17"/>
    </row>
    <row r="82" spans="1:2" s="1" customFormat="1" ht="12.75">
      <c r="A82" s="17"/>
      <c r="B82" s="17"/>
    </row>
    <row r="83" spans="1:2" s="1" customFormat="1" ht="12.75">
      <c r="A83" s="17"/>
      <c r="B83" s="17"/>
    </row>
    <row r="84" spans="1:2" s="1" customFormat="1" ht="12.75">
      <c r="A84" s="17"/>
      <c r="B84" s="17"/>
    </row>
    <row r="85" spans="1:2" s="1" customFormat="1" ht="12.75">
      <c r="A85" s="17"/>
      <c r="B85" s="17"/>
    </row>
    <row r="86" spans="1:2" s="1" customFormat="1" ht="12.75">
      <c r="A86" s="17"/>
      <c r="B86" s="17"/>
    </row>
    <row r="87" spans="1:2" s="1" customFormat="1" ht="12.75">
      <c r="A87" s="17"/>
      <c r="B87" s="17"/>
    </row>
    <row r="88" spans="1:2" s="1" customFormat="1" ht="12.75">
      <c r="A88" s="17"/>
      <c r="B88" s="17"/>
    </row>
    <row r="89" spans="1:2" s="1" customFormat="1" ht="12.75">
      <c r="A89" s="17"/>
      <c r="B89" s="17"/>
    </row>
    <row r="90" spans="1:2" s="1" customFormat="1" ht="12.75">
      <c r="A90" s="17"/>
      <c r="B90" s="17"/>
    </row>
    <row r="91" spans="1:2" s="1" customFormat="1" ht="12.75">
      <c r="A91" s="17"/>
      <c r="B91" s="17"/>
    </row>
    <row r="92" spans="1:2" s="1" customFormat="1" ht="12.75">
      <c r="A92" s="17"/>
      <c r="B92" s="17"/>
    </row>
    <row r="93" spans="1:2" s="1" customFormat="1" ht="12.75">
      <c r="A93" s="17"/>
      <c r="B93" s="17"/>
    </row>
    <row r="94" spans="1:2" s="1" customFormat="1" ht="12.75">
      <c r="A94" s="17"/>
      <c r="B94" s="17"/>
    </row>
    <row r="95" spans="1:2" s="1" customFormat="1" ht="12.75">
      <c r="A95" s="17"/>
      <c r="B95" s="17"/>
    </row>
    <row r="96" spans="1:2" s="1" customFormat="1" ht="12.75">
      <c r="A96" s="17"/>
      <c r="B96" s="17"/>
    </row>
    <row r="97" spans="1:2" s="1" customFormat="1" ht="12.75">
      <c r="A97" s="17"/>
      <c r="B97" s="17"/>
    </row>
    <row r="98" spans="1:2" s="1" customFormat="1" ht="12.75">
      <c r="A98" s="17"/>
      <c r="B98" s="17"/>
    </row>
    <row r="99" spans="1:2" s="1" customFormat="1" ht="12.75">
      <c r="A99" s="17"/>
      <c r="B99" s="17"/>
    </row>
    <row r="100" spans="1:2" s="1" customFormat="1" ht="12.75">
      <c r="A100" s="17"/>
      <c r="B100" s="17"/>
    </row>
    <row r="101" spans="1:2" s="1" customFormat="1" ht="12.75">
      <c r="A101" s="17"/>
      <c r="B101" s="17"/>
    </row>
    <row r="102" spans="1:2" s="1" customFormat="1" ht="12.75">
      <c r="A102" s="17"/>
      <c r="B102" s="17"/>
    </row>
    <row r="103" spans="1:2" s="1" customFormat="1" ht="12.75">
      <c r="A103" s="17"/>
      <c r="B103" s="17"/>
    </row>
    <row r="104" spans="1:2" s="1" customFormat="1" ht="12.75">
      <c r="A104" s="17"/>
      <c r="B104" s="17"/>
    </row>
    <row r="105" spans="1:2" s="1" customFormat="1" ht="12.75">
      <c r="A105" s="17"/>
      <c r="B105" s="17"/>
    </row>
    <row r="106" spans="1:2" s="1" customFormat="1" ht="12.75">
      <c r="A106" s="17"/>
      <c r="B106" s="17"/>
    </row>
    <row r="107" spans="1:2" s="1" customFormat="1" ht="12.75">
      <c r="A107" s="17"/>
      <c r="B107" s="17"/>
    </row>
    <row r="108" spans="1:2" s="1" customFormat="1" ht="12.75">
      <c r="A108" s="17"/>
      <c r="B108" s="17"/>
    </row>
    <row r="109" spans="1:2" s="1" customFormat="1" ht="12.75">
      <c r="A109" s="17"/>
      <c r="B109" s="17"/>
    </row>
    <row r="110" spans="1:2" s="1" customFormat="1" ht="12.75">
      <c r="A110" s="17"/>
      <c r="B110" s="17"/>
    </row>
    <row r="111" spans="1:2" s="1" customFormat="1" ht="12.75">
      <c r="A111" s="17"/>
      <c r="B111" s="17"/>
    </row>
    <row r="112" spans="1:2" s="1" customFormat="1" ht="12.75">
      <c r="A112" s="17"/>
      <c r="B112" s="17"/>
    </row>
    <row r="113" spans="1:2" s="1" customFormat="1" ht="12.75">
      <c r="A113" s="17"/>
      <c r="B113" s="17"/>
    </row>
    <row r="114" spans="1:2" s="1" customFormat="1" ht="12.75">
      <c r="A114" s="17"/>
      <c r="B114" s="17"/>
    </row>
    <row r="115" spans="1:2" s="1" customFormat="1" ht="12.75">
      <c r="A115" s="17"/>
      <c r="B115" s="17"/>
    </row>
    <row r="116" spans="1:2" s="1" customFormat="1" ht="12.75">
      <c r="A116" s="17"/>
      <c r="B116" s="17"/>
    </row>
    <row r="117" spans="1:2" s="1" customFormat="1" ht="12.75">
      <c r="A117" s="17"/>
      <c r="B117" s="17"/>
    </row>
    <row r="118" spans="1:2" s="1" customFormat="1" ht="12.75">
      <c r="A118" s="17"/>
      <c r="B118" s="17"/>
    </row>
    <row r="119" spans="1:2" s="1" customFormat="1" ht="12.75">
      <c r="A119" s="17"/>
      <c r="B119" s="17"/>
    </row>
    <row r="120" spans="1:2" s="1" customFormat="1" ht="12.75">
      <c r="A120" s="17"/>
      <c r="B120" s="17"/>
    </row>
    <row r="121" spans="1:2" s="1" customFormat="1" ht="12.75">
      <c r="A121" s="17"/>
      <c r="B121" s="17"/>
    </row>
    <row r="122" spans="1:2" s="1" customFormat="1" ht="12.75">
      <c r="A122" s="17"/>
      <c r="B122" s="17"/>
    </row>
    <row r="123" spans="1:2" s="1" customFormat="1" ht="12.75">
      <c r="A123" s="17"/>
      <c r="B123" s="17"/>
    </row>
    <row r="124" spans="1:2" s="1" customFormat="1" ht="12.75">
      <c r="A124" s="17"/>
      <c r="B124" s="17"/>
    </row>
    <row r="125" spans="1:2" s="1" customFormat="1" ht="12.75">
      <c r="A125" s="17"/>
      <c r="B125" s="17"/>
    </row>
    <row r="126" spans="1:2" s="1" customFormat="1" ht="12.75">
      <c r="A126" s="17"/>
      <c r="B126" s="17"/>
    </row>
    <row r="127" spans="1:2" s="1" customFormat="1" ht="12.75">
      <c r="A127" s="17"/>
      <c r="B127" s="17"/>
    </row>
    <row r="128" spans="1:2" s="1" customFormat="1" ht="12.75">
      <c r="A128" s="17"/>
      <c r="B128" s="17"/>
    </row>
    <row r="129" spans="1:2" s="1" customFormat="1" ht="12.75">
      <c r="A129" s="17"/>
      <c r="B129" s="17"/>
    </row>
    <row r="130" spans="1:2" s="1" customFormat="1" ht="12.75">
      <c r="A130" s="17"/>
      <c r="B130" s="17"/>
    </row>
    <row r="131" spans="1:2" s="1" customFormat="1" ht="12.75">
      <c r="A131" s="17"/>
      <c r="B131" s="17"/>
    </row>
    <row r="132" spans="1:2" s="1" customFormat="1" ht="12.75">
      <c r="A132" s="17"/>
      <c r="B132" s="17"/>
    </row>
    <row r="133" spans="1:2" s="1" customFormat="1" ht="12.75">
      <c r="A133" s="17"/>
      <c r="B133" s="17"/>
    </row>
    <row r="134" spans="1:2" s="1" customFormat="1" ht="12.75">
      <c r="A134" s="17"/>
      <c r="B134" s="17"/>
    </row>
    <row r="135" spans="1:2" s="1" customFormat="1" ht="12.75">
      <c r="A135" s="17"/>
      <c r="B135" s="17"/>
    </row>
    <row r="136" spans="1:2" s="1" customFormat="1" ht="12.75">
      <c r="A136" s="17"/>
      <c r="B136" s="17"/>
    </row>
    <row r="137" spans="1:2" s="1" customFormat="1" ht="12.75">
      <c r="A137" s="17"/>
      <c r="B137" s="17"/>
    </row>
    <row r="138" spans="1:2" s="1" customFormat="1" ht="12.75">
      <c r="A138" s="17"/>
      <c r="B138" s="17"/>
    </row>
    <row r="139" spans="1:2" s="1" customFormat="1" ht="12.75">
      <c r="A139" s="17"/>
      <c r="B139" s="17"/>
    </row>
    <row r="140" spans="1:2" s="1" customFormat="1" ht="12.75">
      <c r="A140" s="17"/>
      <c r="B140" s="17"/>
    </row>
    <row r="141" spans="1:2" s="1" customFormat="1" ht="12.75">
      <c r="A141" s="17"/>
      <c r="B141" s="17"/>
    </row>
    <row r="142" spans="1:2" s="1" customFormat="1" ht="12.75">
      <c r="A142" s="17"/>
      <c r="B142" s="17"/>
    </row>
    <row r="143" spans="1:2" s="1" customFormat="1" ht="12.75">
      <c r="A143" s="17"/>
      <c r="B143" s="17"/>
    </row>
    <row r="144" spans="1:2" s="1" customFormat="1" ht="12.75">
      <c r="A144" s="17"/>
      <c r="B144" s="17"/>
    </row>
    <row r="145" spans="1:2" s="1" customFormat="1" ht="12.75">
      <c r="A145" s="17"/>
      <c r="B145" s="17"/>
    </row>
    <row r="146" spans="1:2" s="1" customFormat="1" ht="12.75">
      <c r="A146" s="17"/>
      <c r="B146" s="17"/>
    </row>
    <row r="147" spans="1:2" s="1" customFormat="1" ht="12.75">
      <c r="A147" s="17"/>
      <c r="B147" s="17"/>
    </row>
    <row r="148" spans="1:2" s="1" customFormat="1" ht="12.75">
      <c r="A148" s="17"/>
      <c r="B148" s="17"/>
    </row>
    <row r="149" spans="1:2" s="1" customFormat="1" ht="12.75">
      <c r="A149" s="17"/>
      <c r="B149" s="17"/>
    </row>
    <row r="150" spans="1:2" s="1" customFormat="1" ht="12.75">
      <c r="A150" s="17"/>
      <c r="B150" s="17"/>
    </row>
    <row r="151" spans="1:2" s="1" customFormat="1" ht="12.75">
      <c r="A151" s="17"/>
      <c r="B151" s="17"/>
    </row>
    <row r="152" spans="1:2" s="1" customFormat="1" ht="12.75">
      <c r="A152" s="17"/>
      <c r="B152" s="17"/>
    </row>
    <row r="153" spans="1:2" s="1" customFormat="1" ht="12.75">
      <c r="A153" s="17"/>
      <c r="B153" s="17"/>
    </row>
    <row r="154" spans="1:2" s="1" customFormat="1" ht="12.75">
      <c r="A154" s="17"/>
      <c r="B154" s="17"/>
    </row>
    <row r="155" spans="1:2" s="1" customFormat="1" ht="12.75">
      <c r="A155" s="17"/>
      <c r="B155" s="17"/>
    </row>
    <row r="156" spans="1:2" s="1" customFormat="1" ht="12.75">
      <c r="A156" s="17"/>
      <c r="B156" s="17"/>
    </row>
    <row r="157" spans="1:2" s="1" customFormat="1" ht="12.75">
      <c r="A157" s="17"/>
      <c r="B157" s="17"/>
    </row>
    <row r="158" spans="1:2" s="1" customFormat="1" ht="12.75">
      <c r="A158" s="17"/>
      <c r="B158" s="17"/>
    </row>
    <row r="159" spans="1:2" s="1" customFormat="1" ht="12.75">
      <c r="A159" s="17"/>
      <c r="B159" s="17"/>
    </row>
    <row r="160" spans="1:2" s="1" customFormat="1" ht="12.75">
      <c r="A160" s="17"/>
      <c r="B160" s="17"/>
    </row>
    <row r="161" spans="1:2" s="1" customFormat="1" ht="12.75">
      <c r="A161" s="17"/>
      <c r="B161" s="17"/>
    </row>
    <row r="162" spans="1:2" s="1" customFormat="1" ht="12.75">
      <c r="A162" s="17"/>
      <c r="B162" s="17"/>
    </row>
    <row r="163" spans="1:2" s="1" customFormat="1" ht="12.75">
      <c r="A163" s="17"/>
      <c r="B163" s="17"/>
    </row>
    <row r="164" spans="1:2" s="1" customFormat="1" ht="12.75">
      <c r="A164" s="17"/>
      <c r="B164" s="17"/>
    </row>
    <row r="165" spans="1:2" s="1" customFormat="1" ht="12.75">
      <c r="A165" s="17"/>
      <c r="B165" s="17"/>
    </row>
    <row r="166" spans="1:2" s="1" customFormat="1" ht="12.75">
      <c r="A166" s="17"/>
      <c r="B166" s="17"/>
    </row>
    <row r="167" spans="1:2" s="1" customFormat="1" ht="12.75">
      <c r="A167" s="17"/>
      <c r="B167" s="17"/>
    </row>
    <row r="168" spans="1:2" s="1" customFormat="1" ht="12.75">
      <c r="A168" s="17"/>
      <c r="B168" s="17"/>
    </row>
    <row r="169" spans="1:2" s="1" customFormat="1" ht="12.75">
      <c r="A169" s="17"/>
      <c r="B169" s="17"/>
    </row>
    <row r="170" spans="1:2" s="1" customFormat="1" ht="12.75">
      <c r="A170" s="17"/>
      <c r="B170" s="17"/>
    </row>
    <row r="171" spans="1:2" s="1" customFormat="1" ht="12.75">
      <c r="A171" s="17"/>
      <c r="B171" s="17"/>
    </row>
    <row r="172" spans="1:2" s="1" customFormat="1" ht="12.75">
      <c r="A172" s="17"/>
      <c r="B172" s="17"/>
    </row>
    <row r="173" spans="1:2" s="1" customFormat="1" ht="12.75">
      <c r="A173" s="17"/>
      <c r="B173" s="17"/>
    </row>
    <row r="174" spans="1:2" s="1" customFormat="1" ht="12.75">
      <c r="A174" s="17"/>
      <c r="B174" s="17"/>
    </row>
    <row r="175" spans="1:2" s="1" customFormat="1" ht="12.75">
      <c r="A175" s="17"/>
      <c r="B175" s="17"/>
    </row>
    <row r="176" spans="1:2" s="1" customFormat="1" ht="12.75">
      <c r="A176" s="17"/>
      <c r="B176" s="17"/>
    </row>
    <row r="177" spans="1:2" s="1" customFormat="1" ht="12.75">
      <c r="A177" s="17"/>
      <c r="B177" s="17"/>
    </row>
    <row r="178" spans="1:2" s="1" customFormat="1" ht="12.75">
      <c r="A178" s="17"/>
      <c r="B178" s="17"/>
    </row>
    <row r="179" spans="1:2" s="1" customFormat="1" ht="12.75">
      <c r="A179" s="17"/>
      <c r="B179" s="17"/>
    </row>
    <row r="180" spans="1:2" s="1" customFormat="1" ht="12.75">
      <c r="A180" s="17"/>
      <c r="B180" s="17"/>
    </row>
    <row r="181" spans="1:2" s="1" customFormat="1" ht="12.75">
      <c r="A181" s="17"/>
      <c r="B181" s="17"/>
    </row>
    <row r="182" spans="1:2" s="1" customFormat="1" ht="12.75">
      <c r="A182" s="17"/>
      <c r="B182" s="17"/>
    </row>
    <row r="183" spans="1:2" s="1" customFormat="1" ht="12.75">
      <c r="A183" s="17"/>
      <c r="B183" s="17"/>
    </row>
    <row r="184" spans="1:2" s="1" customFormat="1" ht="12.75">
      <c r="A184" s="17"/>
      <c r="B184" s="17"/>
    </row>
    <row r="185" spans="1:2" s="1" customFormat="1" ht="12.75">
      <c r="A185" s="17"/>
      <c r="B185" s="17"/>
    </row>
    <row r="186" spans="1:2" s="1" customFormat="1" ht="12.75">
      <c r="A186" s="17"/>
      <c r="B186" s="17"/>
    </row>
    <row r="187" spans="1:2" s="1" customFormat="1" ht="12.75">
      <c r="A187" s="17"/>
      <c r="B187" s="17"/>
    </row>
    <row r="188" spans="1:2" s="1" customFormat="1" ht="12.75">
      <c r="A188" s="17"/>
      <c r="B188" s="17"/>
    </row>
    <row r="189" spans="1:2" s="1" customFormat="1" ht="12.75">
      <c r="A189" s="17"/>
      <c r="B189" s="17"/>
    </row>
    <row r="190" spans="1:2" s="1" customFormat="1" ht="12.75">
      <c r="A190" s="17"/>
      <c r="B190" s="17"/>
    </row>
    <row r="191" spans="1:2" s="1" customFormat="1" ht="12.75">
      <c r="A191" s="17"/>
      <c r="B191" s="17"/>
    </row>
    <row r="192" spans="1:2" s="1" customFormat="1" ht="12.75">
      <c r="A192" s="17"/>
      <c r="B192" s="17"/>
    </row>
    <row r="193" spans="1:2" s="1" customFormat="1" ht="12.75">
      <c r="A193" s="17"/>
      <c r="B193" s="17"/>
    </row>
    <row r="194" spans="1:2" s="1" customFormat="1" ht="12.75">
      <c r="A194" s="17"/>
      <c r="B194" s="17"/>
    </row>
    <row r="195" spans="1:2" s="1" customFormat="1" ht="12.75">
      <c r="A195" s="17"/>
      <c r="B195" s="17"/>
    </row>
    <row r="196" spans="1:2" s="1" customFormat="1" ht="12.75">
      <c r="A196" s="17"/>
      <c r="B196" s="17"/>
    </row>
    <row r="197" spans="1:2" s="1" customFormat="1" ht="12.75">
      <c r="A197" s="17"/>
      <c r="B197" s="17"/>
    </row>
    <row r="198" spans="1:2" s="1" customFormat="1" ht="12.75">
      <c r="A198" s="17"/>
      <c r="B198" s="17"/>
    </row>
    <row r="199" spans="1:2" s="1" customFormat="1" ht="12.75">
      <c r="A199" s="17"/>
      <c r="B199" s="17"/>
    </row>
    <row r="200" spans="1:2" s="1" customFormat="1" ht="12.75">
      <c r="A200" s="17"/>
      <c r="B200" s="17"/>
    </row>
    <row r="201" spans="1:2" s="1" customFormat="1" ht="12.75">
      <c r="A201" s="17"/>
      <c r="B201" s="17"/>
    </row>
    <row r="202" spans="1:2" s="1" customFormat="1" ht="12.75">
      <c r="A202" s="17"/>
      <c r="B202" s="17"/>
    </row>
    <row r="203" spans="1:2" s="1" customFormat="1" ht="12.75">
      <c r="A203" s="17"/>
      <c r="B203" s="17"/>
    </row>
    <row r="204" spans="1:2" s="1" customFormat="1" ht="12.75">
      <c r="A204" s="17"/>
      <c r="B204" s="17"/>
    </row>
    <row r="205" spans="1:2" s="1" customFormat="1" ht="12.75">
      <c r="A205" s="17"/>
      <c r="B205" s="17"/>
    </row>
    <row r="206" spans="1:2" s="1" customFormat="1" ht="12.75">
      <c r="A206" s="17"/>
      <c r="B206" s="17"/>
    </row>
    <row r="207" spans="1:2" s="1" customFormat="1" ht="12.75">
      <c r="A207" s="17"/>
      <c r="B207" s="17"/>
    </row>
    <row r="208" spans="1:2" s="1" customFormat="1" ht="12.75">
      <c r="A208" s="17"/>
      <c r="B208" s="17"/>
    </row>
    <row r="209" spans="1:2" s="1" customFormat="1" ht="12.75">
      <c r="A209" s="17"/>
      <c r="B209" s="17"/>
    </row>
    <row r="210" spans="1:2" s="1" customFormat="1" ht="12.75">
      <c r="A210" s="17"/>
      <c r="B210" s="17"/>
    </row>
    <row r="211" spans="1:2" s="1" customFormat="1" ht="12.75">
      <c r="A211" s="17"/>
      <c r="B211" s="17"/>
    </row>
    <row r="212" spans="1:2" s="1" customFormat="1" ht="12.75">
      <c r="A212" s="17"/>
      <c r="B212" s="17"/>
    </row>
    <row r="213" spans="1:2" s="1" customFormat="1" ht="12.75">
      <c r="A213" s="17"/>
      <c r="B213" s="17"/>
    </row>
    <row r="214" spans="1:2" s="1" customFormat="1" ht="12.75">
      <c r="A214" s="17"/>
      <c r="B214" s="17"/>
    </row>
    <row r="215" spans="1:2" s="1" customFormat="1" ht="12.75">
      <c r="A215" s="17"/>
      <c r="B215" s="17"/>
    </row>
    <row r="216" spans="1:2" s="1" customFormat="1" ht="12.75">
      <c r="A216" s="17"/>
      <c r="B216" s="17"/>
    </row>
    <row r="217" spans="1:2" s="1" customFormat="1" ht="12.75">
      <c r="A217" s="17"/>
      <c r="B217" s="17"/>
    </row>
    <row r="218" spans="1:2" s="1" customFormat="1" ht="12.75">
      <c r="A218" s="17"/>
      <c r="B218" s="17"/>
    </row>
    <row r="219" spans="1:2" s="1" customFormat="1" ht="12.75">
      <c r="A219" s="17"/>
      <c r="B219" s="17"/>
    </row>
    <row r="220" spans="1:2" s="1" customFormat="1" ht="12.75">
      <c r="A220" s="17"/>
      <c r="B220" s="17"/>
    </row>
    <row r="221" spans="1:2" s="1" customFormat="1" ht="12.75">
      <c r="A221" s="17"/>
      <c r="B221" s="17"/>
    </row>
    <row r="222" spans="1:2" s="1" customFormat="1" ht="12.75">
      <c r="A222" s="17"/>
      <c r="B222" s="17"/>
    </row>
    <row r="223" spans="1:2" s="1" customFormat="1" ht="12.75">
      <c r="A223" s="17"/>
      <c r="B223" s="17"/>
    </row>
    <row r="224" spans="1:2" s="1" customFormat="1" ht="12.75">
      <c r="A224" s="17"/>
      <c r="B224" s="17"/>
    </row>
    <row r="225" spans="1:2" s="1" customFormat="1" ht="12.75">
      <c r="A225" s="17"/>
      <c r="B225" s="17"/>
    </row>
    <row r="226" spans="1:2" s="1" customFormat="1" ht="12.75">
      <c r="A226" s="17"/>
      <c r="B226" s="17"/>
    </row>
    <row r="227" spans="1:2" s="1" customFormat="1" ht="12.75">
      <c r="A227" s="17"/>
      <c r="B227" s="17"/>
    </row>
    <row r="228" spans="1:2" s="1" customFormat="1" ht="12.75">
      <c r="A228" s="17"/>
      <c r="B228" s="17"/>
    </row>
    <row r="229" spans="1:2" s="1" customFormat="1" ht="12.75">
      <c r="A229" s="17"/>
      <c r="B229" s="17"/>
    </row>
    <row r="230" spans="1:2" s="1" customFormat="1" ht="12.75">
      <c r="A230" s="17"/>
      <c r="B230" s="17"/>
    </row>
    <row r="231" spans="1:2" s="1" customFormat="1" ht="12.75">
      <c r="A231" s="17"/>
      <c r="B231" s="17"/>
    </row>
    <row r="232" spans="1:2" s="1" customFormat="1" ht="12.75">
      <c r="A232" s="17"/>
      <c r="B232" s="17"/>
    </row>
    <row r="233" spans="1:2" s="1" customFormat="1" ht="12.75">
      <c r="A233" s="17"/>
      <c r="B233" s="17"/>
    </row>
    <row r="234" spans="1:2" s="1" customFormat="1" ht="12.75">
      <c r="A234" s="17"/>
      <c r="B234" s="17"/>
    </row>
    <row r="235" spans="1:2" s="1" customFormat="1" ht="12.75">
      <c r="A235" s="17"/>
      <c r="B235" s="17"/>
    </row>
    <row r="236" spans="1:2" s="1" customFormat="1" ht="12.75">
      <c r="A236" s="17"/>
      <c r="B236" s="17"/>
    </row>
    <row r="237" spans="1:2" s="1" customFormat="1" ht="12.75">
      <c r="A237" s="17"/>
      <c r="B237" s="17"/>
    </row>
    <row r="238" spans="1:2" s="1" customFormat="1" ht="12.75">
      <c r="A238" s="17"/>
      <c r="B238" s="17"/>
    </row>
    <row r="239" spans="1:2" s="1" customFormat="1" ht="12.75">
      <c r="A239" s="17"/>
      <c r="B239" s="17"/>
    </row>
    <row r="240" spans="1:2" s="1" customFormat="1" ht="12.75">
      <c r="A240" s="17"/>
      <c r="B240" s="17"/>
    </row>
    <row r="241" spans="1:2" s="1" customFormat="1" ht="12.75">
      <c r="A241" s="17"/>
      <c r="B241" s="17"/>
    </row>
    <row r="242" spans="1:2" s="1" customFormat="1" ht="12.75">
      <c r="A242" s="17"/>
      <c r="B242" s="17"/>
    </row>
    <row r="243" spans="1:2" s="1" customFormat="1" ht="12.75">
      <c r="A243" s="17"/>
      <c r="B243" s="17"/>
    </row>
    <row r="244" spans="1:2" s="1" customFormat="1" ht="12.75">
      <c r="A244" s="17"/>
      <c r="B244" s="17"/>
    </row>
    <row r="245" spans="1:2" s="1" customFormat="1" ht="12.75">
      <c r="A245" s="17"/>
      <c r="B245" s="17"/>
    </row>
    <row r="246" spans="1:2" s="1" customFormat="1" ht="12.75">
      <c r="A246" s="17"/>
      <c r="B246" s="17"/>
    </row>
    <row r="247" spans="1:2" s="1" customFormat="1" ht="12.75">
      <c r="A247" s="17"/>
      <c r="B247" s="17"/>
    </row>
    <row r="248" spans="1:2" s="1" customFormat="1" ht="12.75">
      <c r="A248" s="17"/>
      <c r="B248" s="17"/>
    </row>
    <row r="249" spans="1:2" s="1" customFormat="1" ht="12.75">
      <c r="A249" s="17"/>
      <c r="B249" s="17"/>
    </row>
    <row r="250" spans="1:2" s="1" customFormat="1" ht="12.75">
      <c r="A250" s="17"/>
      <c r="B250" s="17"/>
    </row>
    <row r="251" spans="1:2" s="1" customFormat="1" ht="12.75">
      <c r="A251" s="17"/>
      <c r="B251" s="17"/>
    </row>
    <row r="252" spans="1:2" s="1" customFormat="1" ht="12.75">
      <c r="A252" s="17"/>
      <c r="B252" s="17"/>
    </row>
    <row r="253" spans="1:2" s="1" customFormat="1" ht="12.75">
      <c r="A253" s="17"/>
      <c r="B253" s="17"/>
    </row>
    <row r="254" spans="1:2" s="1" customFormat="1" ht="12.75">
      <c r="A254" s="17"/>
      <c r="B254" s="17"/>
    </row>
    <row r="255" spans="1:2" s="1" customFormat="1" ht="12.75">
      <c r="A255" s="17"/>
      <c r="B255" s="17"/>
    </row>
    <row r="256" spans="1:2" s="1" customFormat="1" ht="12.75">
      <c r="A256" s="17"/>
      <c r="B256" s="17"/>
    </row>
    <row r="257" spans="1:2" s="1" customFormat="1" ht="12.75">
      <c r="A257" s="17"/>
      <c r="B257" s="17"/>
    </row>
    <row r="258" spans="1:2" s="1" customFormat="1" ht="12.75">
      <c r="A258" s="17"/>
      <c r="B258" s="17"/>
    </row>
    <row r="259" spans="1:2" s="1" customFormat="1" ht="12.75">
      <c r="A259" s="17"/>
      <c r="B259" s="17"/>
    </row>
    <row r="260" spans="1:2" s="1" customFormat="1" ht="12.75">
      <c r="A260" s="17"/>
      <c r="B260" s="17"/>
    </row>
    <row r="261" spans="1:2" s="1" customFormat="1" ht="12.75">
      <c r="A261" s="17"/>
      <c r="B261" s="17"/>
    </row>
    <row r="262" spans="1:2" s="1" customFormat="1" ht="12.75">
      <c r="A262" s="17"/>
      <c r="B262" s="17"/>
    </row>
    <row r="263" spans="1:2" s="1" customFormat="1" ht="12.75">
      <c r="A263" s="17"/>
      <c r="B263" s="17"/>
    </row>
    <row r="264" spans="1:2" s="1" customFormat="1" ht="12.75">
      <c r="A264" s="17"/>
      <c r="B264" s="17"/>
    </row>
    <row r="265" spans="1:2" s="1" customFormat="1" ht="12.75">
      <c r="A265" s="17"/>
      <c r="B265" s="17"/>
    </row>
    <row r="266" spans="1:2" s="1" customFormat="1" ht="12.75">
      <c r="A266" s="17"/>
      <c r="B266" s="17"/>
    </row>
    <row r="267" spans="1:2" s="1" customFormat="1" ht="12.75">
      <c r="A267" s="17"/>
      <c r="B267" s="17"/>
    </row>
    <row r="268" spans="1:2" s="1" customFormat="1" ht="12.75">
      <c r="A268" s="17"/>
      <c r="B268" s="17"/>
    </row>
    <row r="269" spans="1:2" ht="12.75">
      <c r="A269" s="18"/>
      <c r="B269" s="18"/>
    </row>
    <row r="270" spans="1:2" ht="12.75">
      <c r="A270" s="18"/>
      <c r="B270" s="18"/>
    </row>
    <row r="271" spans="1:2" ht="12.75">
      <c r="A271" s="18"/>
      <c r="B271" s="18"/>
    </row>
    <row r="272" spans="1:2" ht="12.75">
      <c r="A272" s="18"/>
      <c r="B272" s="18"/>
    </row>
    <row r="273" spans="1:2" ht="12.75">
      <c r="A273" s="18"/>
      <c r="B273" s="18"/>
    </row>
    <row r="274" spans="1:2" ht="12.75">
      <c r="A274" s="18"/>
      <c r="B274" s="18"/>
    </row>
    <row r="275" spans="1:2" ht="12.75">
      <c r="A275" s="18"/>
      <c r="B275" s="18"/>
    </row>
    <row r="276" spans="1:2" ht="12.75">
      <c r="A276" s="18"/>
      <c r="B276" s="18"/>
    </row>
    <row r="277" spans="1:2" ht="12.75">
      <c r="A277" s="18"/>
      <c r="B277" s="18"/>
    </row>
    <row r="278" spans="1:2" ht="12.75">
      <c r="A278" s="18"/>
      <c r="B278" s="18"/>
    </row>
    <row r="279" spans="1:2" ht="12.75">
      <c r="A279" s="18"/>
      <c r="B279" s="18"/>
    </row>
    <row r="280" spans="1:2" ht="12.75">
      <c r="A280" s="18"/>
      <c r="B280" s="18"/>
    </row>
    <row r="281" spans="1:2" ht="12.75">
      <c r="A281" s="18"/>
      <c r="B281" s="18"/>
    </row>
    <row r="282" spans="1:2" ht="12.75">
      <c r="A282" s="18"/>
      <c r="B282" s="18"/>
    </row>
    <row r="283" spans="1:2" ht="12.75">
      <c r="A283" s="18"/>
      <c r="B283" s="18"/>
    </row>
    <row r="284" spans="1:2" ht="12.75">
      <c r="A284" s="18"/>
      <c r="B284" s="18"/>
    </row>
    <row r="285" spans="1:2" ht="12.75">
      <c r="A285" s="18"/>
      <c r="B285" s="18"/>
    </row>
    <row r="286" spans="1:2" ht="12.75">
      <c r="A286" s="18"/>
      <c r="B286" s="18"/>
    </row>
    <row r="287" spans="1:2" ht="12.75">
      <c r="A287" s="18"/>
      <c r="B287" s="18"/>
    </row>
    <row r="288" spans="1:2" ht="12.75">
      <c r="A288" s="18"/>
      <c r="B288" s="18"/>
    </row>
    <row r="289" spans="1:2" ht="12.75">
      <c r="A289" s="18"/>
      <c r="B289" s="18"/>
    </row>
    <row r="290" spans="1:2" ht="12.75">
      <c r="A290" s="18"/>
      <c r="B290" s="18"/>
    </row>
    <row r="291" spans="1:2" ht="12.75">
      <c r="A291" s="18"/>
      <c r="B291" s="18"/>
    </row>
    <row r="292" spans="1:2" ht="12.75">
      <c r="A292" s="18"/>
      <c r="B292" s="18"/>
    </row>
    <row r="293" spans="1:2" ht="12.75">
      <c r="A293" s="18"/>
      <c r="B293" s="18"/>
    </row>
    <row r="294" spans="1:2" ht="12.75">
      <c r="A294" s="18"/>
      <c r="B294" s="18"/>
    </row>
    <row r="295" spans="1:2" ht="12.75">
      <c r="A295" s="18"/>
      <c r="B295" s="18"/>
    </row>
    <row r="296" spans="1:2" ht="12.75">
      <c r="A296" s="18"/>
      <c r="B296" s="18"/>
    </row>
    <row r="297" spans="1:2" ht="12.75">
      <c r="A297" s="18"/>
      <c r="B297" s="18"/>
    </row>
    <row r="298" spans="1:2" ht="12.75">
      <c r="A298" s="18"/>
      <c r="B298" s="18"/>
    </row>
    <row r="299" spans="1:2" ht="12.75">
      <c r="A299" s="18"/>
      <c r="B299" s="18"/>
    </row>
    <row r="300" spans="1:2" ht="12.75">
      <c r="A300" s="18"/>
      <c r="B300" s="18"/>
    </row>
    <row r="301" spans="1:2" ht="12.75">
      <c r="A301" s="18"/>
      <c r="B301" s="18"/>
    </row>
    <row r="302" spans="1:2" ht="12.75">
      <c r="A302" s="18"/>
      <c r="B302" s="18"/>
    </row>
    <row r="303" spans="1:2" ht="12.75">
      <c r="A303" s="18"/>
      <c r="B303" s="18"/>
    </row>
    <row r="304" spans="1:2" ht="12.75">
      <c r="A304" s="18"/>
      <c r="B304" s="18"/>
    </row>
    <row r="305" spans="1:2" ht="12.75">
      <c r="A305" s="18"/>
      <c r="B305" s="18"/>
    </row>
    <row r="306" spans="1:2" ht="12.75">
      <c r="A306" s="18"/>
      <c r="B306" s="18"/>
    </row>
    <row r="307" spans="1:2" ht="12.75">
      <c r="A307" s="18"/>
      <c r="B307" s="18"/>
    </row>
    <row r="308" spans="1:2" ht="12.75">
      <c r="A308" s="18"/>
      <c r="B308" s="18"/>
    </row>
    <row r="309" spans="1:2" ht="12.75">
      <c r="A309" s="18"/>
      <c r="B309" s="18"/>
    </row>
    <row r="310" spans="1:2" ht="12.75">
      <c r="A310" s="18"/>
      <c r="B310" s="18"/>
    </row>
    <row r="311" spans="1:2" ht="12.75">
      <c r="A311" s="18"/>
      <c r="B311" s="18"/>
    </row>
    <row r="312" spans="1:2" ht="12.75">
      <c r="A312" s="18"/>
      <c r="B312" s="18"/>
    </row>
    <row r="313" spans="1:2" ht="12.75">
      <c r="A313" s="18"/>
      <c r="B313" s="18"/>
    </row>
    <row r="314" spans="1:2" ht="12.75">
      <c r="A314" s="18"/>
      <c r="B314" s="18"/>
    </row>
    <row r="315" spans="1:2" ht="12.75">
      <c r="A315" s="18"/>
      <c r="B315" s="18"/>
    </row>
    <row r="316" spans="1:2" ht="12.75">
      <c r="A316" s="18"/>
      <c r="B316" s="18"/>
    </row>
    <row r="317" spans="1:2" ht="12.75">
      <c r="A317" s="18"/>
      <c r="B317" s="18"/>
    </row>
    <row r="318" spans="1:2" ht="12.75">
      <c r="A318" s="18"/>
      <c r="B318" s="18"/>
    </row>
    <row r="319" spans="1:2" ht="12.75">
      <c r="A319" s="18"/>
      <c r="B319" s="18"/>
    </row>
    <row r="320" spans="1:2" ht="12.75">
      <c r="A320" s="18"/>
      <c r="B320" s="18"/>
    </row>
    <row r="321" spans="1:2" ht="12.75">
      <c r="A321" s="18"/>
      <c r="B321" s="18"/>
    </row>
    <row r="322" spans="1:2" ht="12.75">
      <c r="A322" s="18"/>
      <c r="B322" s="18"/>
    </row>
    <row r="323" spans="1:2" ht="12.75">
      <c r="A323" s="18"/>
      <c r="B323" s="18"/>
    </row>
    <row r="324" spans="1:2" ht="12.75">
      <c r="A324" s="18"/>
      <c r="B324" s="18"/>
    </row>
    <row r="325" spans="1:2" ht="12.75">
      <c r="A325" s="18"/>
      <c r="B325" s="18"/>
    </row>
    <row r="326" spans="1:2" ht="12.75">
      <c r="A326" s="18"/>
      <c r="B326" s="18"/>
    </row>
    <row r="327" spans="1:2" ht="12.75">
      <c r="A327" s="18"/>
      <c r="B327" s="18"/>
    </row>
    <row r="328" spans="1:2" ht="12.75">
      <c r="A328" s="18"/>
      <c r="B328" s="18"/>
    </row>
    <row r="329" spans="1:2" ht="12.75">
      <c r="A329" s="18"/>
      <c r="B329" s="18"/>
    </row>
    <row r="330" spans="1:2" ht="12.75">
      <c r="A330" s="18"/>
      <c r="B330" s="18"/>
    </row>
    <row r="331" spans="1:2" ht="12.75">
      <c r="A331" s="18"/>
      <c r="B331" s="18"/>
    </row>
    <row r="332" spans="1:2" ht="12.75">
      <c r="A332" s="18"/>
      <c r="B332" s="18"/>
    </row>
    <row r="333" spans="1:2" ht="12.75">
      <c r="A333" s="18"/>
      <c r="B333" s="18"/>
    </row>
    <row r="334" spans="1:2" ht="12.75">
      <c r="A334" s="18"/>
      <c r="B334" s="18"/>
    </row>
  </sheetData>
  <sheetProtection/>
  <mergeCells count="53">
    <mergeCell ref="I57:L57"/>
    <mergeCell ref="A58:C58"/>
    <mergeCell ref="I67:J67"/>
    <mergeCell ref="B48:C48"/>
    <mergeCell ref="B49:C49"/>
    <mergeCell ref="B50:B51"/>
    <mergeCell ref="B52:B53"/>
    <mergeCell ref="B54:C54"/>
    <mergeCell ref="A57:C57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K6"/>
    <mergeCell ref="A7:K7"/>
    <mergeCell ref="A8:K8"/>
    <mergeCell ref="A9:K9"/>
    <mergeCell ref="A10:A11"/>
    <mergeCell ref="B10:C11"/>
    <mergeCell ref="D10:D11"/>
    <mergeCell ref="E10:K10"/>
  </mergeCell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Eliseeva</dc:creator>
  <cp:keywords/>
  <dc:description/>
  <cp:lastModifiedBy>Евгения Василенко</cp:lastModifiedBy>
  <cp:lastPrinted>2016-01-12T07:50:33Z</cp:lastPrinted>
  <dcterms:created xsi:type="dcterms:W3CDTF">2005-03-24T12:15:37Z</dcterms:created>
  <dcterms:modified xsi:type="dcterms:W3CDTF">2016-02-26T08:47:04Z</dcterms:modified>
  <cp:category/>
  <cp:version/>
  <cp:contentType/>
  <cp:contentStatus/>
</cp:coreProperties>
</file>