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820"/>
  </bookViews>
  <sheets>
    <sheet name="Факт 2017" sheetId="1" r:id="rId1"/>
  </sheets>
  <calcPr calcId="145621"/>
</workbook>
</file>

<file path=xl/calcChain.xml><?xml version="1.0" encoding="utf-8"?>
<calcChain xmlns="http://schemas.openxmlformats.org/spreadsheetml/2006/main">
  <c r="D19" i="1" l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G19" i="1" l="1"/>
  <c r="B19" i="1"/>
  <c r="F19" i="1" s="1"/>
  <c r="H19" i="1"/>
</calcChain>
</file>

<file path=xl/sharedStrings.xml><?xml version="1.0" encoding="utf-8"?>
<sst xmlns="http://schemas.openxmlformats.org/spreadsheetml/2006/main" count="24" uniqueCount="24">
  <si>
    <t>ООО "СОЦИУМ-СООРУЖЕНИЕ"</t>
  </si>
  <si>
    <t>Покупка потерь</t>
  </si>
  <si>
    <t>Кол-во
всего</t>
  </si>
  <si>
    <t>Кол-во 1
согл. ФСТ</t>
  </si>
  <si>
    <t>Кол-во 2
превыш.</t>
  </si>
  <si>
    <t>Цена 1</t>
  </si>
  <si>
    <t>Цена 2</t>
  </si>
  <si>
    <t>Итого без НДС</t>
  </si>
  <si>
    <t>Итого с НДС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</si>
  <si>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</si>
  <si>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</si>
  <si>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</si>
  <si>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</si>
  <si>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</si>
  <si>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</si>
  <si>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</si>
  <si>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</si>
  <si>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</si>
  <si>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</si>
  <si>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</si>
  <si>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</si>
  <si>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</si>
  <si>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t>2017
факт</t>
  </si>
  <si>
    <t>Фактические данные о покупке потерь электрической энергии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</si>
</sst>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000"/>
    <numFmt numFmtId="165" formatCode="_-* #,##0.00[$€-1]_-;\-* #,##0.00[$€-1]_-;_-* &quot;-&quot;??[$€-1]_-"/>
    <numFmt numFmtId="166" formatCode="&quot;$&quot;#,##0_);[Red]\(&quot;$&quot;#,##0\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1"/>
      <name val="Tahoma"/>
      <family val="2"/>
      <charset val="204"/>
    </font>
    <font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9">
    <xf numFmtId="0" fontId="0" fillId="0" borderId="0"/>
    <xf numFmtId="0" fontId="2" fillId="0" borderId="0"/>
    <xf numFmtId="0" fontId="8" fillId="0" borderId="0"/>
    <xf numFmtId="165" fontId="8" fillId="0" borderId="0"/>
    <xf numFmtId="0" fontId="9" fillId="0" borderId="0"/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1" fillId="0" borderId="11" applyNumberFormat="0" applyAlignment="0">
      <protection locked="0"/>
    </xf>
    <xf numFmtId="166" fontId="12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1" fillId="4" borderId="11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18" fillId="5" borderId="12" applyNumberFormat="0">
      <alignment horizontal="center" vertical="center"/>
    </xf>
    <xf numFmtId="0" fontId="19" fillId="6" borderId="11" applyNumberFormat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0" fontId="23" fillId="0" borderId="13" applyBorder="0">
      <alignment horizontal="center" vertical="center" wrapText="1"/>
    </xf>
    <xf numFmtId="4" fontId="24" fillId="7" borderId="6" applyBorder="0">
      <alignment horizontal="right"/>
    </xf>
    <xf numFmtId="49" fontId="24" fillId="0" borderId="0" applyBorder="0">
      <alignment vertical="top"/>
    </xf>
    <xf numFmtId="49" fontId="24" fillId="0" borderId="0" applyBorder="0">
      <alignment vertical="top"/>
    </xf>
    <xf numFmtId="0" fontId="25" fillId="0" borderId="0"/>
    <xf numFmtId="0" fontId="26" fillId="8" borderId="0" applyNumberFormat="0" applyBorder="0" applyAlignment="0">
      <alignment horizontal="left" vertical="center"/>
    </xf>
    <xf numFmtId="0" fontId="27" fillId="0" borderId="0"/>
    <xf numFmtId="49" fontId="24" fillId="8" borderId="0" applyBorder="0">
      <alignment vertical="top"/>
    </xf>
    <xf numFmtId="0" fontId="24" fillId="0" borderId="0">
      <alignment horizontal="left" vertical="center"/>
    </xf>
    <xf numFmtId="0" fontId="24" fillId="0" borderId="0">
      <alignment horizontal="left" vertical="center"/>
    </xf>
    <xf numFmtId="49" fontId="24" fillId="0" borderId="0" applyBorder="0">
      <alignment vertical="top"/>
    </xf>
    <xf numFmtId="0" fontId="8" fillId="0" borderId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4" fillId="9" borderId="0" applyBorder="0">
      <alignment horizontal="right"/>
    </xf>
    <xf numFmtId="4" fontId="24" fillId="9" borderId="1" applyBorder="0">
      <alignment horizontal="right"/>
    </xf>
    <xf numFmtId="4" fontId="24" fillId="9" borderId="6" applyFont="0" applyBorder="0">
      <alignment horizontal="right"/>
    </xf>
  </cellStyleXfs>
  <cellXfs count="32">
    <xf numFmtId="0" fontId="0" fillId="0" borderId="0" xfId="0"/>
    <xf numFmtId="0" fontId="4" fillId="0" borderId="0" xfId="1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3" fontId="0" fillId="2" borderId="6" xfId="0" applyNumberFormat="1" applyFill="1" applyBorder="1" applyAlignment="1">
      <alignment horizontal="right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7" fillId="2" borderId="6" xfId="0" applyNumberFormat="1" applyFont="1" applyFill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vertical="center" wrapText="1"/>
    </xf>
    <xf numFmtId="164" fontId="0" fillId="0" borderId="6" xfId="0" applyNumberFormat="1" applyBorder="1" applyAlignment="1">
      <alignment horizontal="right" vertical="center" wrapText="1"/>
    </xf>
    <xf numFmtId="4" fontId="0" fillId="3" borderId="6" xfId="0" applyNumberFormat="1" applyFill="1" applyBorder="1" applyAlignment="1">
      <alignment horizontal="right" vertical="center" wrapText="1"/>
    </xf>
    <xf numFmtId="164" fontId="0" fillId="2" borderId="6" xfId="0" applyNumberFormat="1" applyFill="1" applyBorder="1" applyAlignment="1">
      <alignment horizontal="right" vertical="center" wrapText="1"/>
    </xf>
    <xf numFmtId="3" fontId="7" fillId="0" borderId="7" xfId="1" applyNumberFormat="1" applyFont="1" applyBorder="1" applyAlignment="1">
      <alignment horizontal="right" vertical="center" wrapText="1"/>
    </xf>
    <xf numFmtId="164" fontId="2" fillId="2" borderId="6" xfId="1" applyNumberFormat="1" applyFill="1" applyBorder="1" applyAlignment="1">
      <alignment horizontal="right" vertical="center" wrapText="1"/>
    </xf>
    <xf numFmtId="164" fontId="2" fillId="0" borderId="6" xfId="1" applyNumberFormat="1" applyBorder="1" applyAlignment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0" borderId="6" xfId="1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9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 2 2" xfId="29"/>
    <cellStyle name="Гиперссылка 4" xfId="30"/>
    <cellStyle name="Заголовок" xfId="31"/>
    <cellStyle name="ЗаголовокСтолбца" xfId="32"/>
    <cellStyle name="Значение" xfId="33"/>
    <cellStyle name="Обычный" xfId="0" builtinId="0"/>
    <cellStyle name="Обычный 10" xfId="34"/>
    <cellStyle name="Обычный 12" xfId="35"/>
    <cellStyle name="Обычный 12 2" xfId="36"/>
    <cellStyle name="Обычный 2" xfId="1"/>
    <cellStyle name="Обычный 2 2" xfId="37"/>
    <cellStyle name="Обычный 3" xfId="38"/>
    <cellStyle name="Обычный 3 3" xfId="39"/>
    <cellStyle name="Обычный 4" xfId="40"/>
    <cellStyle name="Обычный 5" xfId="41"/>
    <cellStyle name="Обычный 6" xfId="42"/>
    <cellStyle name="Стиль 1" xfId="43"/>
    <cellStyle name="Финансовый 2" xfId="44"/>
    <cellStyle name="Финансовый 3" xfId="45"/>
    <cellStyle name="Формула" xfId="46"/>
    <cellStyle name="ФормулаВБ_Мониторинг инвестиций" xfId="47"/>
    <cellStyle name="ФормулаНаКонтроль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19"/>
  <sheetViews>
    <sheetView tabSelected="1" zoomScale="80" zoomScaleNormal="80" workbookViewId="0">
      <selection activeCell="F19" sqref="F19"/>
    </sheetView>
  </sheetViews>
  <sheetFormatPr defaultRowHeight="15"/>
  <cols>
    <col min="1" max="2" width="11.42578125" customWidth="1"/>
    <col min="3" max="3" width="10.42578125" customWidth="1"/>
    <col min="4" max="5" width="11.42578125" customWidth="1"/>
    <col min="6" max="6" width="11" customWidth="1"/>
    <col min="7" max="7" width="17.85546875" customWidth="1"/>
    <col min="8" max="8" width="13.85546875" customWidth="1"/>
  </cols>
  <sheetData>
    <row r="1" spans="1:8">
      <c r="A1" s="1" t="s">
        <v>0</v>
      </c>
    </row>
    <row r="3" spans="1:8" ht="15.75">
      <c r="A3" s="25" t="s">
        <v>23</v>
      </c>
      <c r="B3" s="25"/>
      <c r="C3" s="25"/>
      <c r="D3" s="25"/>
      <c r="E3" s="25"/>
      <c r="F3" s="25"/>
      <c r="G3" s="25"/>
      <c r="H3" s="25"/>
    </row>
    <row r="4" spans="1:8" ht="15.75" thickBot="1">
      <c r="A4" s="2"/>
      <c r="B4" s="26"/>
      <c r="C4" s="26"/>
      <c r="D4" s="26"/>
      <c r="E4" s="26"/>
      <c r="F4" s="26"/>
      <c r="G4" s="2"/>
      <c r="H4" s="2"/>
    </row>
    <row r="5" spans="1:8" s="3" customFormat="1" ht="22.5" customHeight="1">
      <c r="A5" s="27" t="s">
        <v>22</v>
      </c>
      <c r="B5" s="29"/>
      <c r="C5" s="29"/>
      <c r="D5" s="29"/>
      <c r="E5" s="30" t="s">
        <v>1</v>
      </c>
      <c r="F5" s="29"/>
      <c r="G5" s="29"/>
      <c r="H5" s="31"/>
    </row>
    <row r="6" spans="1:8" s="3" customFormat="1" ht="81.75" customHeight="1">
      <c r="A6" s="28"/>
      <c r="B6" s="5" t="s">
        <v>2</v>
      </c>
      <c r="C6" s="4" t="s">
        <v>3</v>
      </c>
      <c r="D6" s="5" t="s">
        <v>4</v>
      </c>
      <c r="E6" s="4" t="s">
        <v>5</v>
      </c>
      <c r="F6" s="4" t="s">
        <v>6</v>
      </c>
      <c r="G6" s="6" t="s">
        <v>7</v>
      </c>
      <c r="H6" s="6" t="s">
        <v>8</v>
      </c>
    </row>
    <row r="7" spans="1:8" s="2" customFormat="1">
      <c r="A7" s="7" t="s">
        <v>9</v>
      </c>
      <c r="B7" s="8">
        <v>65279</v>
      </c>
      <c r="C7" s="9">
        <v>65279</v>
      </c>
      <c r="D7" s="10">
        <v>0</v>
      </c>
      <c r="E7" s="11">
        <v>2.0484800000000001</v>
      </c>
      <c r="F7" s="12">
        <v>1.8414900000000001</v>
      </c>
      <c r="G7" s="13">
        <f>ROUND(C7*E7,2)+ROUND(D7*F7,2)</f>
        <v>133722.73000000001</v>
      </c>
      <c r="H7" s="13">
        <f>ROUND(ROUND(C7*E7,2)*1.18,2)+ROUND(ROUND(D7*F7,2)*1.18,2)</f>
        <v>157792.82</v>
      </c>
    </row>
    <row r="8" spans="1:8" s="2" customFormat="1">
      <c r="A8" s="7" t="s">
        <v>10</v>
      </c>
      <c r="B8" s="8">
        <v>59825</v>
      </c>
      <c r="C8" s="9">
        <v>59825</v>
      </c>
      <c r="D8" s="10">
        <v>0</v>
      </c>
      <c r="E8" s="11">
        <v>2.5601600000000002</v>
      </c>
      <c r="F8" s="11">
        <v>2.3665699999999998</v>
      </c>
      <c r="G8" s="13">
        <f t="shared" ref="G8:G18" si="0">ROUND(C8*E8,2)+ROUND(D8*F8,2)</f>
        <v>153161.57</v>
      </c>
      <c r="H8" s="13">
        <f t="shared" ref="H8:H18" si="1">ROUND(ROUND(C8*E8,2)*1.18,2)+ROUND(ROUND(D8*F8,2)*1.18,2)</f>
        <v>180730.65</v>
      </c>
    </row>
    <row r="9" spans="1:8" s="2" customFormat="1">
      <c r="A9" s="7" t="s">
        <v>11</v>
      </c>
      <c r="B9" s="8">
        <v>64495</v>
      </c>
      <c r="C9" s="9">
        <v>64495</v>
      </c>
      <c r="D9" s="10">
        <v>0</v>
      </c>
      <c r="E9" s="11">
        <v>2.1940599999999999</v>
      </c>
      <c r="F9" s="12">
        <v>1.99088</v>
      </c>
      <c r="G9" s="13">
        <f t="shared" si="0"/>
        <v>141505.9</v>
      </c>
      <c r="H9" s="13">
        <f t="shared" si="1"/>
        <v>166976.95999999999</v>
      </c>
    </row>
    <row r="10" spans="1:8" s="2" customFormat="1">
      <c r="A10" s="7" t="s">
        <v>12</v>
      </c>
      <c r="B10" s="8">
        <v>60936</v>
      </c>
      <c r="C10" s="9">
        <v>60936</v>
      </c>
      <c r="D10" s="8">
        <v>0</v>
      </c>
      <c r="E10" s="14">
        <v>2.4618799999999998</v>
      </c>
      <c r="F10" s="14">
        <v>2.26572</v>
      </c>
      <c r="G10" s="13">
        <f t="shared" si="0"/>
        <v>150017.12</v>
      </c>
      <c r="H10" s="13">
        <f t="shared" si="1"/>
        <v>177020.2</v>
      </c>
    </row>
    <row r="11" spans="1:8" s="2" customFormat="1" ht="14.25" customHeight="1">
      <c r="A11" s="7" t="s">
        <v>13</v>
      </c>
      <c r="B11" s="8">
        <v>61683</v>
      </c>
      <c r="C11" s="9">
        <v>55800</v>
      </c>
      <c r="D11" s="8">
        <v>5883</v>
      </c>
      <c r="E11" s="14">
        <v>2.1864699999999999</v>
      </c>
      <c r="F11" s="12">
        <v>1.98309</v>
      </c>
      <c r="G11" s="13">
        <f t="shared" si="0"/>
        <v>133671.54999999999</v>
      </c>
      <c r="H11" s="13">
        <f t="shared" si="1"/>
        <v>157732.43</v>
      </c>
    </row>
    <row r="12" spans="1:8" s="2" customFormat="1">
      <c r="A12" s="7" t="s">
        <v>14</v>
      </c>
      <c r="B12" s="8">
        <v>63025</v>
      </c>
      <c r="C12" s="9">
        <v>60500</v>
      </c>
      <c r="D12" s="8">
        <v>2525</v>
      </c>
      <c r="E12" s="14">
        <v>2.12839</v>
      </c>
      <c r="F12" s="12">
        <v>1.9234899999999999</v>
      </c>
      <c r="G12" s="13">
        <f t="shared" si="0"/>
        <v>133624.41</v>
      </c>
      <c r="H12" s="13">
        <f t="shared" si="1"/>
        <v>157676.81</v>
      </c>
    </row>
    <row r="13" spans="1:8" s="2" customFormat="1">
      <c r="A13" s="7" t="s">
        <v>15</v>
      </c>
      <c r="B13" s="8">
        <v>76615</v>
      </c>
      <c r="C13" s="9">
        <v>76615</v>
      </c>
      <c r="D13" s="8">
        <v>0</v>
      </c>
      <c r="E13" s="14">
        <v>2.4294199999999999</v>
      </c>
      <c r="F13" s="12">
        <v>0</v>
      </c>
      <c r="G13" s="13">
        <f t="shared" si="0"/>
        <v>186130.01</v>
      </c>
      <c r="H13" s="13">
        <f t="shared" si="1"/>
        <v>219633.41</v>
      </c>
    </row>
    <row r="14" spans="1:8" s="2" customFormat="1">
      <c r="A14" s="7" t="s">
        <v>16</v>
      </c>
      <c r="B14" s="8">
        <v>104704</v>
      </c>
      <c r="C14" s="15">
        <v>63400</v>
      </c>
      <c r="D14" s="8">
        <v>41304</v>
      </c>
      <c r="E14" s="16">
        <v>2.5262799999999999</v>
      </c>
      <c r="F14" s="17">
        <v>2.3257599999999998</v>
      </c>
      <c r="G14" s="13">
        <f t="shared" si="0"/>
        <v>256229.34</v>
      </c>
      <c r="H14" s="13">
        <f t="shared" si="1"/>
        <v>302350.62</v>
      </c>
    </row>
    <row r="15" spans="1:8" s="2" customFormat="1" ht="15.75" customHeight="1">
      <c r="A15" s="7" t="s">
        <v>17</v>
      </c>
      <c r="B15" s="10">
        <v>72840</v>
      </c>
      <c r="C15" s="15">
        <v>59800</v>
      </c>
      <c r="D15" s="8">
        <v>13040</v>
      </c>
      <c r="E15" s="18">
        <v>2.7665600000000001</v>
      </c>
      <c r="F15" s="19">
        <v>2.5772900000000001</v>
      </c>
      <c r="G15" s="13">
        <f t="shared" si="0"/>
        <v>199048.15000000002</v>
      </c>
      <c r="H15" s="13">
        <f t="shared" si="1"/>
        <v>234876.81</v>
      </c>
    </row>
    <row r="16" spans="1:8" s="2" customFormat="1">
      <c r="A16" s="7" t="s">
        <v>18</v>
      </c>
      <c r="B16" s="10">
        <v>108360</v>
      </c>
      <c r="C16" s="15">
        <v>74400</v>
      </c>
      <c r="D16" s="8">
        <v>33960</v>
      </c>
      <c r="E16" s="18">
        <v>2.69109</v>
      </c>
      <c r="F16" s="19">
        <v>2.4983</v>
      </c>
      <c r="G16" s="13">
        <f t="shared" si="0"/>
        <v>285059.37</v>
      </c>
      <c r="H16" s="13">
        <f t="shared" si="1"/>
        <v>336370.06</v>
      </c>
    </row>
    <row r="17" spans="1:8" s="2" customFormat="1">
      <c r="A17" s="7" t="s">
        <v>19</v>
      </c>
      <c r="B17" s="10">
        <v>106988</v>
      </c>
      <c r="C17" s="15">
        <v>74500</v>
      </c>
      <c r="D17" s="8">
        <v>32488</v>
      </c>
      <c r="E17" s="18">
        <v>2.6635900000000001</v>
      </c>
      <c r="F17" s="19">
        <v>2.4695100000000001</v>
      </c>
      <c r="G17" s="13">
        <f t="shared" si="0"/>
        <v>278666.90000000002</v>
      </c>
      <c r="H17" s="13">
        <f t="shared" si="1"/>
        <v>328826.94</v>
      </c>
    </row>
    <row r="18" spans="1:8" s="21" customFormat="1" ht="15.75" thickBot="1">
      <c r="A18" s="20" t="s">
        <v>20</v>
      </c>
      <c r="B18" s="10">
        <v>109349</v>
      </c>
      <c r="C18" s="15">
        <v>78700</v>
      </c>
      <c r="D18" s="8">
        <v>30649</v>
      </c>
      <c r="E18" s="18">
        <v>2.3707799999999999</v>
      </c>
      <c r="F18" s="19">
        <v>2.1629800000000001</v>
      </c>
      <c r="G18" s="13">
        <f t="shared" si="0"/>
        <v>252873.56</v>
      </c>
      <c r="H18" s="13">
        <f t="shared" si="1"/>
        <v>298390.8</v>
      </c>
    </row>
    <row r="19" spans="1:8" s="3" customFormat="1" ht="21.75" customHeight="1" thickBot="1">
      <c r="A19" s="22" t="s">
        <v>21</v>
      </c>
      <c r="B19" s="24">
        <f>SUM(B7:B18)</f>
        <v>954099</v>
      </c>
      <c r="C19" s="23"/>
      <c r="D19" s="24">
        <f>SUM(D7:D18)</f>
        <v>159849</v>
      </c>
      <c r="E19" s="24"/>
      <c r="F19" s="23">
        <f>SUMPRODUCT(F7:F18,B7:B18)/B19</f>
        <v>2.0694884867712888</v>
      </c>
      <c r="G19" s="23">
        <f>SUM(G7:G18)</f>
        <v>2303710.6100000003</v>
      </c>
      <c r="H19" s="23">
        <f>SUM(H7:H18)</f>
        <v>2718378.51</v>
      </c>
    </row>
  </sheetData>
  <mergeCells count="5">
    <mergeCell ref="A3:H3"/>
    <mergeCell ref="B4:F4"/>
    <mergeCell ref="A5:A6"/>
    <mergeCell ref="B5:D5"/>
    <mergeCell ref="E5:H5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 2017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Василенко</dc:creator>
  <cp:lastModifiedBy>Мигута Артем Анатольевич</cp:lastModifiedBy>
  <dcterms:created xsi:type="dcterms:W3CDTF">2017-01-25T13:37:24Z</dcterms:created>
  <dcterms:modified xsi:type="dcterms:W3CDTF">2018-06-07T14:11:23Z</dcterms:modified>
</cp:coreProperties>
</file>