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l.lukina\Desktop\"/>
    </mc:Choice>
  </mc:AlternateContent>
  <bookViews>
    <workbookView xWindow="0" yWindow="0" windowWidth="11085" windowHeight="6435" tabRatio="869"/>
  </bookViews>
  <sheets>
    <sheet name="Сокол" sheetId="1" r:id="rId1"/>
    <sheet name="Химки" sheetId="8" r:id="rId2"/>
    <sheet name="Зеленоград" sheetId="3" r:id="rId3"/>
    <sheet name="Санте" sheetId="4" r:id="rId4"/>
    <sheet name="итого" sheetId="5" r:id="rId5"/>
    <sheet name="Лист1" sheetId="6" r:id="rId6"/>
    <sheet name="Лист2" sheetId="9" r:id="rId7"/>
  </sheets>
  <calcPr calcId="152511"/>
</workbook>
</file>

<file path=xl/calcChain.xml><?xml version="1.0" encoding="utf-8"?>
<calcChain xmlns="http://schemas.openxmlformats.org/spreadsheetml/2006/main">
  <c r="C28" i="1" l="1"/>
  <c r="C14" i="1"/>
  <c r="C78" i="1"/>
  <c r="C62" i="1"/>
  <c r="C86" i="1" l="1"/>
  <c r="C84" i="1"/>
  <c r="C82" i="1"/>
  <c r="C5" i="8" l="1"/>
  <c r="C17" i="8"/>
  <c r="C57" i="1" l="1"/>
  <c r="C25" i="1"/>
  <c r="C8" i="1"/>
  <c r="C69" i="1" l="1"/>
  <c r="C31" i="1"/>
  <c r="C75" i="1" l="1"/>
  <c r="C71" i="1" l="1"/>
  <c r="C64" i="1" l="1"/>
  <c r="C10" i="1" l="1"/>
  <c r="C80" i="1" l="1"/>
  <c r="C12" i="3" l="1"/>
  <c r="C31" i="8"/>
  <c r="D5" i="4" l="1"/>
  <c r="C17" i="1" l="1"/>
  <c r="C23" i="8" l="1"/>
  <c r="C26" i="8" l="1"/>
  <c r="B43" i="8" s="1"/>
  <c r="C67" i="1" l="1"/>
  <c r="C21" i="8" l="1"/>
  <c r="C14" i="3" l="1"/>
  <c r="B26" i="3" s="1"/>
  <c r="C7" i="3"/>
  <c r="B24" i="3" s="1"/>
  <c r="B42" i="8" l="1"/>
  <c r="C7" i="8" l="1"/>
  <c r="C32" i="8" s="1"/>
  <c r="B40" i="8"/>
  <c r="B41" i="8"/>
  <c r="B44" i="8"/>
  <c r="B39" i="8" l="1"/>
  <c r="B38" i="8"/>
  <c r="B45" i="8" l="1"/>
  <c r="B3" i="5" s="1"/>
  <c r="B25" i="3"/>
  <c r="C65" i="1" l="1"/>
  <c r="C18" i="3" l="1"/>
  <c r="B5" i="5"/>
  <c r="C19" i="3" l="1"/>
  <c r="B27" i="3"/>
  <c r="B2" i="5" l="1"/>
  <c r="B28" i="3"/>
  <c r="B4" i="5" s="1"/>
  <c r="B12" i="5" l="1"/>
</calcChain>
</file>

<file path=xl/sharedStrings.xml><?xml version="1.0" encoding="utf-8"?>
<sst xmlns="http://schemas.openxmlformats.org/spreadsheetml/2006/main" count="612" uniqueCount="189">
  <si>
    <t>офис</t>
  </si>
  <si>
    <t>нужна косметика</t>
  </si>
  <si>
    <t>1 комната</t>
  </si>
  <si>
    <t>рабочее</t>
  </si>
  <si>
    <t>Итого</t>
  </si>
  <si>
    <t>кабинетная планировка</t>
  </si>
  <si>
    <t>5а</t>
  </si>
  <si>
    <t>подвал</t>
  </si>
  <si>
    <t>склад</t>
  </si>
  <si>
    <t>ПСН</t>
  </si>
  <si>
    <t>под ремонт</t>
  </si>
  <si>
    <t>перспектива</t>
  </si>
  <si>
    <t>16 п.3</t>
  </si>
  <si>
    <t>Total</t>
  </si>
  <si>
    <t>15а</t>
  </si>
  <si>
    <t>нужен ремонт</t>
  </si>
  <si>
    <t>г.Зеленоград, Панфиловский проспект, д. 10</t>
  </si>
  <si>
    <t>дом 10</t>
  </si>
  <si>
    <t>1 этаж</t>
  </si>
  <si>
    <t>в холле</t>
  </si>
  <si>
    <t>место под коффейный аппарат</t>
  </si>
  <si>
    <t>4 этаж</t>
  </si>
  <si>
    <t>стр.2</t>
  </si>
  <si>
    <t>холодный склады/гаражи</t>
  </si>
  <si>
    <t>стр.4</t>
  </si>
  <si>
    <t>бокс под склад</t>
  </si>
  <si>
    <t>производственное-офисное</t>
  </si>
  <si>
    <t>Корпус</t>
  </si>
  <si>
    <t>Этаж</t>
  </si>
  <si>
    <t>Площадь,  кв.м.</t>
  </si>
  <si>
    <t>Назначение</t>
  </si>
  <si>
    <t>Планировка</t>
  </si>
  <si>
    <t>Состояние</t>
  </si>
  <si>
    <t xml:space="preserve">Ставка аренды (в руб., с НДС) </t>
  </si>
  <si>
    <t>м. Сокол, Ленинградский пр., д.80</t>
  </si>
  <si>
    <t>24а</t>
  </si>
  <si>
    <t>Химки, ул. Заводская д.2а</t>
  </si>
  <si>
    <t>По корпусам</t>
  </si>
  <si>
    <t>итого</t>
  </si>
  <si>
    <t>Площадъ</t>
  </si>
  <si>
    <t>30а</t>
  </si>
  <si>
    <t>площадка</t>
  </si>
  <si>
    <t>свободно</t>
  </si>
  <si>
    <t>Сокол</t>
  </si>
  <si>
    <t>Химки</t>
  </si>
  <si>
    <t>Санте</t>
  </si>
  <si>
    <t>Зеленоград</t>
  </si>
  <si>
    <t>комментарии</t>
  </si>
  <si>
    <t>освобождающееся</t>
  </si>
  <si>
    <t>место под банкомат</t>
  </si>
  <si>
    <t>15А</t>
  </si>
  <si>
    <t>Комментарии</t>
  </si>
  <si>
    <t>16 п. 3</t>
  </si>
  <si>
    <t>стр.1 (1679,3)</t>
  </si>
  <si>
    <t>антрес.</t>
  </si>
  <si>
    <t>стр.1 (817,6)</t>
  </si>
  <si>
    <t>8а</t>
  </si>
  <si>
    <t>30А</t>
  </si>
  <si>
    <t>торговая площадь</t>
  </si>
  <si>
    <t>4 кабинета и коридор</t>
  </si>
  <si>
    <t>кабинетная</t>
  </si>
  <si>
    <t>офис, склад</t>
  </si>
  <si>
    <t>Зал</t>
  </si>
  <si>
    <t>технические помещения с низкими потолками</t>
  </si>
  <si>
    <t>смешанная планировка</t>
  </si>
  <si>
    <t>помещения под юр. адрес</t>
  </si>
  <si>
    <t>Фактически свободная</t>
  </si>
  <si>
    <t>Планируемая к освобождению</t>
  </si>
  <si>
    <t>открытая</t>
  </si>
  <si>
    <t>кабинет</t>
  </si>
  <si>
    <t>кабинеты</t>
  </si>
  <si>
    <t>склад/производство</t>
  </si>
  <si>
    <t>офис/производство</t>
  </si>
  <si>
    <t>маленькие комнаты</t>
  </si>
  <si>
    <t>комнаты + часть коридора</t>
  </si>
  <si>
    <t>Из рук в руки</t>
  </si>
  <si>
    <t>Арендатор</t>
  </si>
  <si>
    <t>Авито</t>
  </si>
  <si>
    <t>Циан</t>
  </si>
  <si>
    <t>Реалто</t>
  </si>
  <si>
    <t>Dmir</t>
  </si>
  <si>
    <t>Масштабируемость</t>
  </si>
  <si>
    <t>190 кв.м</t>
  </si>
  <si>
    <t>блоки 30 - 70 кв.м</t>
  </si>
  <si>
    <t>з/у</t>
  </si>
  <si>
    <t>требуется покрытие</t>
  </si>
  <si>
    <t>15 а</t>
  </si>
  <si>
    <t>Кабинетная</t>
  </si>
  <si>
    <t>Кабинет</t>
  </si>
  <si>
    <t>производство</t>
  </si>
  <si>
    <t>Рабочее</t>
  </si>
  <si>
    <t>4а</t>
  </si>
  <si>
    <t>антресоль 1</t>
  </si>
  <si>
    <t>стр. 1</t>
  </si>
  <si>
    <t>стр. 2</t>
  </si>
  <si>
    <t xml:space="preserve"> 407 каб.</t>
  </si>
  <si>
    <t>463 каб.</t>
  </si>
  <si>
    <t>1 эт., под. 3</t>
  </si>
  <si>
    <t>антр. 2 эт., под. 2</t>
  </si>
  <si>
    <t>3</t>
  </si>
  <si>
    <t>склад, производство, квесты</t>
  </si>
  <si>
    <t>Этаж целиком. Кабинетная планировка.</t>
  </si>
  <si>
    <t>г.Москва, ул. Габричевского, д. 5</t>
  </si>
  <si>
    <t>Под ремонт</t>
  </si>
  <si>
    <t>хорошее</t>
  </si>
  <si>
    <t>цоколь</t>
  </si>
  <si>
    <t>2 кабинета</t>
  </si>
  <si>
    <t>комната</t>
  </si>
  <si>
    <t>медицина</t>
  </si>
  <si>
    <t>3 кабинета</t>
  </si>
  <si>
    <t>16 соц. банк</t>
  </si>
  <si>
    <t>кафе, офис, шоу-рум</t>
  </si>
  <si>
    <t>1 кабинет</t>
  </si>
  <si>
    <t>Открытая</t>
  </si>
  <si>
    <t>2</t>
  </si>
  <si>
    <t>Производство</t>
  </si>
  <si>
    <t>сдается вместе с зем. участком</t>
  </si>
  <si>
    <t>смешанная</t>
  </si>
  <si>
    <t>1,2,3</t>
  </si>
  <si>
    <t>Свободная</t>
  </si>
  <si>
    <t>антресоль 4</t>
  </si>
  <si>
    <t>3 эт., под. 3</t>
  </si>
  <si>
    <t>Зал, несколько помещений</t>
  </si>
  <si>
    <t>1 эт., антресоль 1а</t>
  </si>
  <si>
    <t>2 этажа, 2 зала, санузел</t>
  </si>
  <si>
    <t>Зал и 1 комната</t>
  </si>
  <si>
    <t>ПСН, склад, пр-во</t>
  </si>
  <si>
    <t>1й этаж - высокие потолки, Антресоль - кабинеты</t>
  </si>
  <si>
    <t>бывш. ВЕЛЕС</t>
  </si>
  <si>
    <t>псн</t>
  </si>
  <si>
    <t>Два зала и санузел</t>
  </si>
  <si>
    <t>Склад/офис</t>
  </si>
  <si>
    <t>Примечание</t>
  </si>
  <si>
    <t>офисно-производственное</t>
  </si>
  <si>
    <t>Кабинетная, зальная</t>
  </si>
  <si>
    <t>торговое</t>
  </si>
  <si>
    <t>склад, производство</t>
  </si>
  <si>
    <t>Помещение с высокими потолками</t>
  </si>
  <si>
    <t>Шоу-рум</t>
  </si>
  <si>
    <t>3, 4</t>
  </si>
  <si>
    <t>свободна с 15.03.</t>
  </si>
  <si>
    <t>Свободно с 01.05.19. Бывш. Реннесанс Кредит.</t>
  </si>
  <si>
    <t>бывш. Стоматология</t>
  </si>
  <si>
    <t>1,2</t>
  </si>
  <si>
    <t>Кабинетная, отд. Вход</t>
  </si>
  <si>
    <t>Хостел</t>
  </si>
  <si>
    <t>хостел</t>
  </si>
  <si>
    <t>Инфинити</t>
  </si>
  <si>
    <t>Свободно с 01.05.19.</t>
  </si>
  <si>
    <t>бывш. офис СЭ</t>
  </si>
  <si>
    <t>1 кабинет, низкие потолки</t>
  </si>
  <si>
    <t>Вероятно возьмет талария</t>
  </si>
  <si>
    <t>6 (8)</t>
  </si>
  <si>
    <t>5а (7)</t>
  </si>
  <si>
    <t>5 (6)</t>
  </si>
  <si>
    <t>4а (5)</t>
  </si>
  <si>
    <t>6а (9)</t>
  </si>
  <si>
    <t>7 (10)</t>
  </si>
  <si>
    <t>7а (11)</t>
  </si>
  <si>
    <t>8а (13)</t>
  </si>
  <si>
    <t>Претендует Опека</t>
  </si>
  <si>
    <t>стр. 20</t>
  </si>
  <si>
    <t>Коузи Хоум</t>
  </si>
  <si>
    <t>Плаза и Чанс. Свободно с августа.</t>
  </si>
  <si>
    <t>Можно предлагать со стоматологией</t>
  </si>
  <si>
    <t>под.,1,1а</t>
  </si>
  <si>
    <t>ресторан</t>
  </si>
  <si>
    <t>Ресторан Дурдин</t>
  </si>
  <si>
    <t>офис, производство</t>
  </si>
  <si>
    <t>Помещенеи с высокими потолками и офисом</t>
  </si>
  <si>
    <t>Бывш. Синел Электрика и склад Онлайн Трейд</t>
  </si>
  <si>
    <t>Хобби Парк</t>
  </si>
  <si>
    <t>бывш. Фронтмастер</t>
  </si>
  <si>
    <t>Кабинет и холл</t>
  </si>
  <si>
    <t xml:space="preserve">сдано ФЕДЕРАЦИЯ КИКБОКСИНГА </t>
  </si>
  <si>
    <t>на подписи</t>
  </si>
  <si>
    <t>на подписи Союз производителей</t>
  </si>
  <si>
    <t>бывш. Юный Артист (сдаем 1 этаж 74,1 кв.м.)</t>
  </si>
  <si>
    <t>офис-торговля</t>
  </si>
  <si>
    <t>зал</t>
  </si>
  <si>
    <t>бывш Андеграунд</t>
  </si>
  <si>
    <t>мансарда</t>
  </si>
  <si>
    <t>07 августа 2019</t>
  </si>
  <si>
    <t>с одним меленьким окном</t>
  </si>
  <si>
    <t>под кап ремонт</t>
  </si>
  <si>
    <t>Дроздова</t>
  </si>
  <si>
    <t>1эт. 250кв.м. + 150антресоль</t>
  </si>
  <si>
    <t>зашили вход временно не сдаем</t>
  </si>
  <si>
    <t>потолки от 2-2,5кв.м.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</si>
</sst>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_-* #,##0_р_._-;\-* #,##0_р_._-;_-* &quot;-&quot;??_р_._-;_-@_-"/>
    <numFmt numFmtId="167" formatCode="0.0;[Red]0.0"/>
    <numFmt numFmtId="168" formatCode="#,##0.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  <font>
      <i/>
      <sz val="10"/>
      <name val="Arial Cyr"/>
      <charset val="204"/>
    </font>
    <font>
      <b/>
      <sz val="10"/>
      <color indexed="10"/>
      <name val="Arial Cyr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3"/>
      <name val="Arial Cyr"/>
      <charset val="204"/>
    </font>
    <font>
      <sz val="11"/>
      <name val="Calibri"/>
      <family val="2"/>
      <charset val="204"/>
      <scheme val="minor"/>
    </font>
    <font>
      <sz val="11"/>
      <color theme="1"/>
      <name val="Arial Black"/>
      <family val="2"/>
      <charset val="204"/>
    </font>
    <font>
      <b/>
      <sz val="12"/>
      <color theme="3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b/>
      <sz val="12"/>
      <color indexed="10"/>
      <name val="Arial Cyr"/>
      <charset val="204"/>
    </font>
    <font>
      <b/>
      <i/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color theme="3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4" fillId="0" borderId="0"/>
  </cellStyleXfs>
  <cellXfs count="201">
    <xf numFmtId="0" fontId="0" fillId="0" borderId="0" xfId="0"/>
    <xf numFmtId="0" fontId="1" fillId="2" borderId="1" xfId="1" applyFill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66" fontId="1" fillId="0" borderId="2" xfId="2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5" borderId="2" xfId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right" vertical="center" wrapText="1"/>
    </xf>
    <xf numFmtId="166" fontId="1" fillId="0" borderId="2" xfId="2" applyNumberFormat="1" applyFont="1" applyFill="1" applyBorder="1" applyAlignment="1">
      <alignment horizontal="right" vertical="center" wrapText="1"/>
    </xf>
    <xf numFmtId="0" fontId="0" fillId="0" borderId="2" xfId="0" applyBorder="1"/>
    <xf numFmtId="0" fontId="1" fillId="0" borderId="2" xfId="1" applyBorder="1"/>
    <xf numFmtId="0" fontId="1" fillId="0" borderId="2" xfId="1" applyBorder="1" applyAlignment="1">
      <alignment wrapText="1"/>
    </xf>
    <xf numFmtId="0" fontId="0" fillId="0" borderId="2" xfId="0" applyBorder="1" applyAlignment="1">
      <alignment wrapText="1"/>
    </xf>
    <xf numFmtId="0" fontId="2" fillId="2" borderId="2" xfId="1" applyFont="1" applyFill="1" applyBorder="1" applyAlignment="1">
      <alignment horizontal="center" vertical="center" wrapText="1"/>
    </xf>
    <xf numFmtId="165" fontId="0" fillId="0" borderId="2" xfId="0" applyNumberFormat="1" applyBorder="1"/>
    <xf numFmtId="0" fontId="0" fillId="6" borderId="2" xfId="0" applyFill="1" applyBorder="1" applyAlignment="1">
      <alignment wrapText="1"/>
    </xf>
    <xf numFmtId="0" fontId="0" fillId="6" borderId="2" xfId="0" applyFill="1" applyBorder="1"/>
    <xf numFmtId="0" fontId="4" fillId="3" borderId="1" xfId="1" applyFont="1" applyFill="1" applyBorder="1" applyAlignment="1">
      <alignment horizontal="center" vertical="center" wrapText="1"/>
    </xf>
    <xf numFmtId="0" fontId="0" fillId="5" borderId="2" xfId="0" applyFill="1" applyBorder="1"/>
    <xf numFmtId="4" fontId="0" fillId="0" borderId="2" xfId="0" applyNumberFormat="1" applyBorder="1"/>
    <xf numFmtId="0" fontId="0" fillId="2" borderId="2" xfId="0" applyFill="1" applyBorder="1"/>
    <xf numFmtId="4" fontId="0" fillId="5" borderId="2" xfId="0" applyNumberFormat="1" applyFill="1" applyBorder="1"/>
    <xf numFmtId="0" fontId="0" fillId="0" borderId="0" xfId="0" applyBorder="1"/>
    <xf numFmtId="0" fontId="0" fillId="0" borderId="3" xfId="0" applyBorder="1"/>
    <xf numFmtId="0" fontId="2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4" borderId="2" xfId="0" applyFill="1" applyBorder="1"/>
    <xf numFmtId="2" fontId="2" fillId="2" borderId="2" xfId="1" applyNumberFormat="1" applyFont="1" applyFill="1" applyBorder="1" applyAlignment="1">
      <alignment horizontal="center" vertical="center" wrapText="1"/>
    </xf>
    <xf numFmtId="2" fontId="5" fillId="3" borderId="2" xfId="1" applyNumberFormat="1" applyFont="1" applyFill="1" applyBorder="1" applyAlignment="1">
      <alignment horizontal="center" vertical="center" wrapText="1"/>
    </xf>
    <xf numFmtId="2" fontId="0" fillId="0" borderId="0" xfId="0" applyNumberFormat="1" applyBorder="1"/>
    <xf numFmtId="0" fontId="0" fillId="5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 applyBorder="1"/>
    <xf numFmtId="0" fontId="0" fillId="7" borderId="0" xfId="0" applyFill="1"/>
    <xf numFmtId="0" fontId="0" fillId="8" borderId="0" xfId="0" applyFill="1"/>
    <xf numFmtId="0" fontId="0" fillId="0" borderId="0" xfId="0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9" borderId="0" xfId="0" applyFill="1"/>
    <xf numFmtId="0" fontId="0" fillId="10" borderId="0" xfId="0" applyFill="1"/>
    <xf numFmtId="0" fontId="11" fillId="0" borderId="0" xfId="0" applyFont="1"/>
    <xf numFmtId="0" fontId="11" fillId="7" borderId="0" xfId="0" applyFont="1" applyFill="1" applyBorder="1"/>
    <xf numFmtId="0" fontId="11" fillId="7" borderId="0" xfId="0" applyFont="1" applyFill="1"/>
    <xf numFmtId="0" fontId="11" fillId="9" borderId="0" xfId="0" applyFont="1" applyFill="1"/>
    <xf numFmtId="0" fontId="0" fillId="7" borderId="0" xfId="0" applyFill="1" applyBorder="1" applyAlignment="1">
      <alignment horizontal="center" vertical="center"/>
    </xf>
    <xf numFmtId="167" fontId="6" fillId="7" borderId="0" xfId="0" applyNumberFormat="1" applyFont="1" applyFill="1" applyBorder="1" applyAlignment="1">
      <alignment horizontal="center" vertical="center"/>
    </xf>
    <xf numFmtId="0" fontId="0" fillId="7" borderId="0" xfId="0" applyFill="1" applyBorder="1" applyAlignment="1">
      <alignment horizontal="right" vertical="center"/>
    </xf>
    <xf numFmtId="0" fontId="12" fillId="11" borderId="2" xfId="1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right"/>
    </xf>
    <xf numFmtId="0" fontId="10" fillId="0" borderId="0" xfId="0" applyFont="1"/>
    <xf numFmtId="0" fontId="10" fillId="0" borderId="2" xfId="0" applyFont="1" applyBorder="1"/>
    <xf numFmtId="0" fontId="2" fillId="0" borderId="2" xfId="1" applyFont="1" applyBorder="1"/>
    <xf numFmtId="0" fontId="2" fillId="0" borderId="2" xfId="1" applyFont="1" applyBorder="1" applyAlignment="1">
      <alignment wrapText="1"/>
    </xf>
    <xf numFmtId="166" fontId="2" fillId="0" borderId="2" xfId="2" applyNumberFormat="1" applyFont="1" applyFill="1" applyBorder="1" applyAlignment="1">
      <alignment horizontal="center" vertical="center" wrapText="1"/>
    </xf>
    <xf numFmtId="4" fontId="2" fillId="5" borderId="2" xfId="1" applyNumberFormat="1" applyFont="1" applyFill="1" applyBorder="1"/>
    <xf numFmtId="0" fontId="8" fillId="5" borderId="2" xfId="1" applyFont="1" applyFill="1" applyBorder="1" applyAlignment="1">
      <alignment horizontal="center" vertical="center" wrapText="1"/>
    </xf>
    <xf numFmtId="4" fontId="2" fillId="5" borderId="2" xfId="1" applyNumberFormat="1" applyFont="1" applyFill="1" applyBorder="1" applyAlignment="1"/>
    <xf numFmtId="168" fontId="0" fillId="0" borderId="2" xfId="0" applyNumberFormat="1" applyBorder="1"/>
    <xf numFmtId="0" fontId="1" fillId="0" borderId="2" xfId="1" applyBorder="1" applyAlignment="1">
      <alignment horizontal="center"/>
    </xf>
    <xf numFmtId="0" fontId="2" fillId="2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7" borderId="2" xfId="0" applyFont="1" applyFill="1" applyBorder="1"/>
    <xf numFmtId="0" fontId="2" fillId="7" borderId="2" xfId="1" applyFont="1" applyFill="1" applyBorder="1" applyAlignment="1">
      <alignment horizontal="center" vertical="center" wrapText="1"/>
    </xf>
    <xf numFmtId="17" fontId="1" fillId="7" borderId="2" xfId="1" applyNumberFormat="1" applyFont="1" applyFill="1" applyBorder="1" applyAlignment="1">
      <alignment horizontal="right" vertical="center" wrapText="1" readingOrder="1"/>
    </xf>
    <xf numFmtId="0" fontId="8" fillId="7" borderId="2" xfId="1" applyFont="1" applyFill="1" applyBorder="1" applyAlignment="1">
      <alignment horizontal="center" vertical="center" wrapText="1"/>
    </xf>
    <xf numFmtId="4" fontId="2" fillId="7" borderId="2" xfId="1" applyNumberFormat="1" applyFont="1" applyFill="1" applyBorder="1"/>
    <xf numFmtId="0" fontId="4" fillId="5" borderId="2" xfId="1" applyFont="1" applyFill="1" applyBorder="1" applyAlignment="1">
      <alignment horizontal="center" vertical="center" wrapText="1"/>
    </xf>
    <xf numFmtId="0" fontId="4" fillId="7" borderId="2" xfId="1" applyFont="1" applyFill="1" applyBorder="1" applyAlignment="1">
      <alignment horizontal="center" vertical="center" wrapText="1"/>
    </xf>
    <xf numFmtId="0" fontId="9" fillId="6" borderId="2" xfId="0" applyFont="1" applyFill="1" applyBorder="1"/>
    <xf numFmtId="165" fontId="9" fillId="6" borderId="2" xfId="0" applyNumberFormat="1" applyFont="1" applyFill="1" applyBorder="1"/>
    <xf numFmtId="17" fontId="13" fillId="7" borderId="2" xfId="0" applyNumberFormat="1" applyFont="1" applyFill="1" applyBorder="1" applyAlignment="1">
      <alignment horizontal="right"/>
    </xf>
    <xf numFmtId="0" fontId="13" fillId="9" borderId="2" xfId="0" applyFont="1" applyFill="1" applyBorder="1" applyAlignment="1">
      <alignment horizontal="right"/>
    </xf>
    <xf numFmtId="17" fontId="13" fillId="9" borderId="2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right"/>
    </xf>
    <xf numFmtId="17" fontId="13" fillId="8" borderId="2" xfId="0" applyNumberFormat="1" applyFont="1" applyFill="1" applyBorder="1" applyAlignment="1">
      <alignment horizontal="right"/>
    </xf>
    <xf numFmtId="0" fontId="13" fillId="8" borderId="2" xfId="0" applyFont="1" applyFill="1" applyBorder="1" applyAlignment="1">
      <alignment horizontal="right"/>
    </xf>
    <xf numFmtId="0" fontId="12" fillId="7" borderId="2" xfId="1" applyFont="1" applyFill="1" applyBorder="1" applyAlignment="1">
      <alignment horizontal="center" vertical="center" wrapText="1" readingOrder="1"/>
    </xf>
    <xf numFmtId="17" fontId="13" fillId="12" borderId="2" xfId="0" applyNumberFormat="1" applyFont="1" applyFill="1" applyBorder="1" applyAlignment="1">
      <alignment horizontal="right"/>
    </xf>
    <xf numFmtId="0" fontId="13" fillId="12" borderId="2" xfId="0" applyFont="1" applyFill="1" applyBorder="1" applyAlignment="1">
      <alignment horizontal="right"/>
    </xf>
    <xf numFmtId="17" fontId="1" fillId="12" borderId="2" xfId="1" applyNumberFormat="1" applyFont="1" applyFill="1" applyBorder="1" applyAlignment="1">
      <alignment horizontal="right" vertical="center" wrapText="1" readingOrder="1"/>
    </xf>
    <xf numFmtId="0" fontId="13" fillId="12" borderId="2" xfId="0" applyFont="1" applyFill="1" applyBorder="1" applyAlignment="1">
      <alignment horizontal="right" wrapText="1"/>
    </xf>
    <xf numFmtId="0" fontId="0" fillId="12" borderId="2" xfId="0" applyFill="1" applyBorder="1"/>
    <xf numFmtId="165" fontId="2" fillId="7" borderId="2" xfId="1" applyNumberFormat="1" applyFont="1" applyFill="1" applyBorder="1" applyAlignment="1">
      <alignment horizontal="center" vertical="center" wrapText="1"/>
    </xf>
    <xf numFmtId="0" fontId="2" fillId="7" borderId="2" xfId="1" applyFont="1" applyFill="1" applyBorder="1" applyAlignment="1">
      <alignment horizontal="center" vertical="center" wrapText="1"/>
    </xf>
    <xf numFmtId="4" fontId="2" fillId="7" borderId="2" xfId="1" applyNumberFormat="1" applyFont="1" applyFill="1" applyBorder="1" applyAlignment="1"/>
    <xf numFmtId="17" fontId="13" fillId="0" borderId="2" xfId="0" applyNumberFormat="1" applyFont="1" applyFill="1" applyBorder="1" applyAlignment="1">
      <alignment horizontal="right"/>
    </xf>
    <xf numFmtId="0" fontId="0" fillId="0" borderId="0" xfId="0" applyFill="1"/>
    <xf numFmtId="0" fontId="0" fillId="0" borderId="2" xfId="0" applyBorder="1" applyAlignment="1">
      <alignment horizontal="left"/>
    </xf>
    <xf numFmtId="0" fontId="2" fillId="7" borderId="2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5" fillId="11" borderId="2" xfId="1" applyFont="1" applyFill="1" applyBorder="1" applyAlignment="1">
      <alignment horizontal="center" vertical="center" wrapText="1"/>
    </xf>
    <xf numFmtId="167" fontId="15" fillId="11" borderId="2" xfId="1" applyNumberFormat="1" applyFont="1" applyFill="1" applyBorder="1" applyAlignment="1">
      <alignment horizontal="center" vertical="center" wrapText="1"/>
    </xf>
    <xf numFmtId="0" fontId="16" fillId="7" borderId="2" xfId="1" applyFont="1" applyFill="1" applyBorder="1" applyAlignment="1">
      <alignment horizontal="center" vertical="center" wrapText="1"/>
    </xf>
    <xf numFmtId="0" fontId="17" fillId="7" borderId="2" xfId="1" applyFont="1" applyFill="1" applyBorder="1" applyAlignment="1">
      <alignment horizontal="center" vertical="center" wrapText="1"/>
    </xf>
    <xf numFmtId="167" fontId="16" fillId="7" borderId="2" xfId="1" applyNumberFormat="1" applyFont="1" applyFill="1" applyBorder="1" applyAlignment="1">
      <alignment horizontal="center" vertical="center" wrapText="1"/>
    </xf>
    <xf numFmtId="0" fontId="17" fillId="7" borderId="2" xfId="1" applyFont="1" applyFill="1" applyBorder="1" applyAlignment="1">
      <alignment horizontal="center" vertical="center" shrinkToFit="1"/>
    </xf>
    <xf numFmtId="166" fontId="17" fillId="7" borderId="2" xfId="2" applyNumberFormat="1" applyFont="1" applyFill="1" applyBorder="1" applyAlignment="1">
      <alignment horizontal="center" vertical="center" shrinkToFit="1"/>
    </xf>
    <xf numFmtId="0" fontId="15" fillId="7" borderId="2" xfId="1" applyFont="1" applyFill="1" applyBorder="1" applyAlignment="1">
      <alignment horizontal="center" vertical="center" wrapText="1"/>
    </xf>
    <xf numFmtId="0" fontId="16" fillId="7" borderId="2" xfId="1" applyFont="1" applyFill="1" applyBorder="1" applyAlignment="1">
      <alignment horizontal="center" vertical="center" shrinkToFit="1"/>
    </xf>
    <xf numFmtId="167" fontId="16" fillId="0" borderId="2" xfId="1" applyNumberFormat="1" applyFont="1" applyFill="1" applyBorder="1" applyAlignment="1">
      <alignment horizontal="center" vertical="center" shrinkToFit="1"/>
    </xf>
    <xf numFmtId="167" fontId="16" fillId="7" borderId="2" xfId="1" applyNumberFormat="1" applyFont="1" applyFill="1" applyBorder="1" applyAlignment="1">
      <alignment horizontal="center" vertical="center" shrinkToFit="1"/>
    </xf>
    <xf numFmtId="0" fontId="16" fillId="3" borderId="2" xfId="1" applyFont="1" applyFill="1" applyBorder="1" applyAlignment="1">
      <alignment horizontal="center" vertical="center" shrinkToFit="1"/>
    </xf>
    <xf numFmtId="0" fontId="18" fillId="3" borderId="2" xfId="1" applyFont="1" applyFill="1" applyBorder="1" applyAlignment="1">
      <alignment horizontal="center" vertical="center" shrinkToFit="1"/>
    </xf>
    <xf numFmtId="167" fontId="19" fillId="3" borderId="2" xfId="1" applyNumberFormat="1" applyFont="1" applyFill="1" applyBorder="1" applyAlignment="1">
      <alignment horizontal="center" vertical="center" shrinkToFit="1"/>
    </xf>
    <xf numFmtId="0" fontId="17" fillId="0" borderId="2" xfId="1" applyFont="1" applyBorder="1" applyAlignment="1">
      <alignment horizontal="center" vertical="center" shrinkToFit="1"/>
    </xf>
    <xf numFmtId="166" fontId="17" fillId="0" borderId="2" xfId="2" applyNumberFormat="1" applyFont="1" applyFill="1" applyBorder="1" applyAlignment="1">
      <alignment horizontal="center" vertical="center" shrinkToFit="1"/>
    </xf>
    <xf numFmtId="0" fontId="16" fillId="0" borderId="2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17" fillId="0" borderId="2" xfId="1" applyFont="1" applyFill="1" applyBorder="1" applyAlignment="1">
      <alignment horizontal="center" vertical="center" shrinkToFit="1"/>
    </xf>
    <xf numFmtId="0" fontId="22" fillId="9" borderId="2" xfId="0" applyFont="1" applyFill="1" applyBorder="1" applyAlignment="1">
      <alignment horizontal="center" vertical="center" shrinkToFit="1"/>
    </xf>
    <xf numFmtId="0" fontId="17" fillId="9" borderId="2" xfId="1" applyFont="1" applyFill="1" applyBorder="1" applyAlignment="1">
      <alignment horizontal="center" vertical="center" shrinkToFit="1"/>
    </xf>
    <xf numFmtId="167" fontId="16" fillId="9" borderId="2" xfId="1" applyNumberFormat="1" applyFont="1" applyFill="1" applyBorder="1" applyAlignment="1">
      <alignment horizontal="center" vertical="center" shrinkToFit="1"/>
    </xf>
    <xf numFmtId="166" fontId="17" fillId="9" borderId="2" xfId="2" applyNumberFormat="1" applyFont="1" applyFill="1" applyBorder="1" applyAlignment="1">
      <alignment horizontal="center" vertical="center" shrinkToFit="1"/>
    </xf>
    <xf numFmtId="165" fontId="21" fillId="9" borderId="2" xfId="0" applyNumberFormat="1" applyFont="1" applyFill="1" applyBorder="1" applyAlignment="1">
      <alignment horizontal="center" vertical="center" shrinkToFit="1"/>
    </xf>
    <xf numFmtId="165" fontId="21" fillId="7" borderId="2" xfId="0" applyNumberFormat="1" applyFont="1" applyFill="1" applyBorder="1" applyAlignment="1">
      <alignment horizontal="center" vertical="center" shrinkToFit="1"/>
    </xf>
    <xf numFmtId="165" fontId="21" fillId="0" borderId="2" xfId="0" applyNumberFormat="1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3" fontId="21" fillId="0" borderId="2" xfId="0" applyNumberFormat="1" applyFont="1" applyFill="1" applyBorder="1" applyAlignment="1">
      <alignment horizontal="center" vertical="center" shrinkToFit="1"/>
    </xf>
    <xf numFmtId="0" fontId="16" fillId="0" borderId="2" xfId="1" applyFont="1" applyBorder="1" applyAlignment="1">
      <alignment horizontal="center" vertical="center" shrinkToFit="1"/>
    </xf>
    <xf numFmtId="3" fontId="21" fillId="0" borderId="2" xfId="0" applyNumberFormat="1" applyFont="1" applyBorder="1" applyAlignment="1">
      <alignment horizontal="center" vertical="center" shrinkToFit="1"/>
    </xf>
    <xf numFmtId="49" fontId="17" fillId="7" borderId="2" xfId="1" applyNumberFormat="1" applyFont="1" applyFill="1" applyBorder="1" applyAlignment="1">
      <alignment horizontal="center" vertical="center" shrinkToFit="1"/>
    </xf>
    <xf numFmtId="166" fontId="17" fillId="7" borderId="2" xfId="1" applyNumberFormat="1" applyFont="1" applyFill="1" applyBorder="1" applyAlignment="1">
      <alignment horizontal="center" vertical="center" shrinkToFit="1"/>
    </xf>
    <xf numFmtId="1" fontId="16" fillId="3" borderId="2" xfId="1" applyNumberFormat="1" applyFont="1" applyFill="1" applyBorder="1" applyAlignment="1">
      <alignment horizontal="center" vertical="center" shrinkToFit="1"/>
    </xf>
    <xf numFmtId="165" fontId="18" fillId="3" borderId="2" xfId="1" applyNumberFormat="1" applyFont="1" applyFill="1" applyBorder="1" applyAlignment="1">
      <alignment horizontal="center" vertical="center" shrinkToFit="1"/>
    </xf>
    <xf numFmtId="165" fontId="17" fillId="0" borderId="2" xfId="1" applyNumberFormat="1" applyFont="1" applyBorder="1" applyAlignment="1">
      <alignment horizontal="center" vertical="center" shrinkToFit="1"/>
    </xf>
    <xf numFmtId="165" fontId="16" fillId="3" borderId="2" xfId="1" applyNumberFormat="1" applyFont="1" applyFill="1" applyBorder="1" applyAlignment="1">
      <alignment horizontal="center" vertical="center" shrinkToFit="1"/>
    </xf>
    <xf numFmtId="165" fontId="19" fillId="0" borderId="2" xfId="1" applyNumberFormat="1" applyFont="1" applyFill="1" applyBorder="1" applyAlignment="1">
      <alignment horizontal="center" vertical="center" shrinkToFit="1"/>
    </xf>
    <xf numFmtId="165" fontId="21" fillId="0" borderId="2" xfId="0" applyNumberFormat="1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1" fontId="21" fillId="7" borderId="2" xfId="0" applyNumberFormat="1" applyFont="1" applyFill="1" applyBorder="1" applyAlignment="1">
      <alignment horizontal="center" vertical="center" shrinkToFit="1"/>
    </xf>
    <xf numFmtId="167" fontId="23" fillId="7" borderId="2" xfId="0" applyNumberFormat="1" applyFont="1" applyFill="1" applyBorder="1" applyAlignment="1">
      <alignment horizontal="center" vertical="center" shrinkToFit="1"/>
    </xf>
    <xf numFmtId="3" fontId="21" fillId="7" borderId="2" xfId="0" applyNumberFormat="1" applyFont="1" applyFill="1" applyBorder="1" applyAlignment="1">
      <alignment horizontal="center" vertical="center" shrinkToFit="1"/>
    </xf>
    <xf numFmtId="0" fontId="21" fillId="7" borderId="2" xfId="0" applyFont="1" applyFill="1" applyBorder="1" applyAlignment="1">
      <alignment horizontal="center" vertical="center" shrinkToFit="1"/>
    </xf>
    <xf numFmtId="1" fontId="16" fillId="0" borderId="2" xfId="1" applyNumberFormat="1" applyFont="1" applyFill="1" applyBorder="1" applyAlignment="1">
      <alignment horizontal="center" vertical="center" shrinkToFit="1"/>
    </xf>
    <xf numFmtId="1" fontId="21" fillId="0" borderId="2" xfId="0" applyNumberFormat="1" applyFont="1" applyFill="1" applyBorder="1" applyAlignment="1">
      <alignment horizontal="center" vertical="center" shrinkToFit="1"/>
    </xf>
    <xf numFmtId="167" fontId="23" fillId="0" borderId="2" xfId="0" applyNumberFormat="1" applyFont="1" applyFill="1" applyBorder="1" applyAlignment="1">
      <alignment horizontal="center" vertical="center" shrinkToFit="1"/>
    </xf>
    <xf numFmtId="165" fontId="17" fillId="0" borderId="2" xfId="1" applyNumberFormat="1" applyFont="1" applyFill="1" applyBorder="1" applyAlignment="1">
      <alignment horizontal="center" vertical="center" shrinkToFit="1"/>
    </xf>
    <xf numFmtId="1" fontId="18" fillId="0" borderId="2" xfId="1" applyNumberFormat="1" applyFont="1" applyFill="1" applyBorder="1" applyAlignment="1">
      <alignment horizontal="center" vertical="center" shrinkToFit="1"/>
    </xf>
    <xf numFmtId="1" fontId="22" fillId="7" borderId="2" xfId="0" applyNumberFormat="1" applyFont="1" applyFill="1" applyBorder="1" applyAlignment="1">
      <alignment horizontal="center" vertical="center" shrinkToFit="1"/>
    </xf>
    <xf numFmtId="165" fontId="16" fillId="0" borderId="2" xfId="1" applyNumberFormat="1" applyFont="1" applyFill="1" applyBorder="1" applyAlignment="1">
      <alignment horizontal="center" vertical="center" shrinkToFit="1"/>
    </xf>
    <xf numFmtId="165" fontId="16" fillId="7" borderId="2" xfId="1" applyNumberFormat="1" applyFont="1" applyFill="1" applyBorder="1" applyAlignment="1">
      <alignment horizontal="center" vertical="center" shrinkToFit="1"/>
    </xf>
    <xf numFmtId="3" fontId="17" fillId="7" borderId="2" xfId="1" applyNumberFormat="1" applyFont="1" applyFill="1" applyBorder="1" applyAlignment="1">
      <alignment horizontal="center" vertical="center" shrinkToFit="1"/>
    </xf>
    <xf numFmtId="0" fontId="15" fillId="7" borderId="4" xfId="1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/>
    </xf>
    <xf numFmtId="0" fontId="17" fillId="7" borderId="0" xfId="1" applyFont="1" applyFill="1" applyBorder="1" applyAlignment="1">
      <alignment horizontal="center" vertical="center" wrapText="1"/>
    </xf>
    <xf numFmtId="167" fontId="16" fillId="7" borderId="0" xfId="1" applyNumberFormat="1" applyFont="1" applyFill="1" applyBorder="1" applyAlignment="1">
      <alignment horizontal="center" vertical="center" wrapText="1"/>
    </xf>
    <xf numFmtId="0" fontId="17" fillId="7" borderId="0" xfId="1" applyFont="1" applyFill="1" applyBorder="1" applyAlignment="1">
      <alignment horizontal="center" vertical="center" shrinkToFit="1"/>
    </xf>
    <xf numFmtId="166" fontId="17" fillId="7" borderId="0" xfId="2" applyNumberFormat="1" applyFont="1" applyFill="1" applyBorder="1" applyAlignment="1">
      <alignment horizontal="center" vertical="center" shrinkToFit="1"/>
    </xf>
    <xf numFmtId="0" fontId="16" fillId="7" borderId="0" xfId="1" applyFont="1" applyFill="1" applyBorder="1" applyAlignment="1">
      <alignment horizontal="center" vertical="center" shrinkToFit="1"/>
    </xf>
    <xf numFmtId="1" fontId="17" fillId="0" borderId="2" xfId="1" applyNumberFormat="1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15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68" fontId="1" fillId="0" borderId="2" xfId="1" applyNumberFormat="1" applyFill="1" applyBorder="1"/>
    <xf numFmtId="0" fontId="1" fillId="0" borderId="2" xfId="1" applyFill="1" applyBorder="1" applyAlignment="1">
      <alignment horizontal="center"/>
    </xf>
    <xf numFmtId="0" fontId="1" fillId="0" borderId="2" xfId="1" applyFill="1" applyBorder="1"/>
    <xf numFmtId="3" fontId="1" fillId="0" borderId="2" xfId="1" applyNumberFormat="1" applyFill="1" applyBorder="1" applyAlignment="1">
      <alignment wrapText="1"/>
    </xf>
    <xf numFmtId="0" fontId="1" fillId="0" borderId="2" xfId="1" applyFill="1" applyBorder="1" applyAlignment="1">
      <alignment wrapText="1"/>
    </xf>
    <xf numFmtId="0" fontId="2" fillId="7" borderId="2" xfId="1" applyFont="1" applyFill="1" applyBorder="1" applyAlignment="1">
      <alignment horizontal="center" vertical="center" wrapText="1"/>
    </xf>
    <xf numFmtId="167" fontId="24" fillId="0" borderId="2" xfId="1" applyNumberFormat="1" applyFont="1" applyFill="1" applyBorder="1" applyAlignment="1">
      <alignment horizontal="center" vertical="center" shrinkToFit="1"/>
    </xf>
    <xf numFmtId="0" fontId="2" fillId="7" borderId="2" xfId="1" applyFont="1" applyFill="1" applyBorder="1" applyAlignment="1">
      <alignment horizontal="center" vertical="center" wrapText="1"/>
    </xf>
    <xf numFmtId="0" fontId="2" fillId="7" borderId="2" xfId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6" fillId="0" borderId="2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 shrinkToFit="1"/>
    </xf>
    <xf numFmtId="0" fontId="2" fillId="7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167" fontId="16" fillId="0" borderId="2" xfId="1" applyNumberFormat="1" applyFont="1" applyFill="1" applyBorder="1" applyAlignment="1">
      <alignment horizontal="center" vertical="center" wrapText="1"/>
    </xf>
    <xf numFmtId="166" fontId="17" fillId="0" borderId="2" xfId="1" applyNumberFormat="1" applyFont="1" applyFill="1" applyBorder="1" applyAlignment="1">
      <alignment horizontal="center" vertical="center" shrinkToFit="1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16" fillId="12" borderId="2" xfId="1" applyFont="1" applyFill="1" applyBorder="1" applyAlignment="1">
      <alignment horizontal="center" vertical="center" shrinkToFit="1"/>
    </xf>
    <xf numFmtId="0" fontId="17" fillId="12" borderId="2" xfId="1" applyFont="1" applyFill="1" applyBorder="1" applyAlignment="1">
      <alignment horizontal="center" vertical="center" shrinkToFit="1"/>
    </xf>
    <xf numFmtId="165" fontId="16" fillId="12" borderId="2" xfId="1" applyNumberFormat="1" applyFont="1" applyFill="1" applyBorder="1" applyAlignment="1">
      <alignment horizontal="center" vertical="center" shrinkToFit="1"/>
    </xf>
    <xf numFmtId="166" fontId="17" fillId="12" borderId="2" xfId="2" applyNumberFormat="1" applyFont="1" applyFill="1" applyBorder="1" applyAlignment="1">
      <alignment horizontal="center" vertical="center" shrinkToFit="1"/>
    </xf>
    <xf numFmtId="167" fontId="16" fillId="12" borderId="2" xfId="1" applyNumberFormat="1" applyFont="1" applyFill="1" applyBorder="1" applyAlignment="1">
      <alignment horizontal="center" vertical="center" shrinkToFit="1"/>
    </xf>
    <xf numFmtId="3" fontId="21" fillId="12" borderId="2" xfId="0" applyNumberFormat="1" applyFont="1" applyFill="1" applyBorder="1" applyAlignment="1">
      <alignment horizontal="center" vertical="center" shrinkToFit="1"/>
    </xf>
    <xf numFmtId="49" fontId="17" fillId="12" borderId="2" xfId="1" applyNumberFormat="1" applyFont="1" applyFill="1" applyBorder="1" applyAlignment="1">
      <alignment horizontal="center" vertical="center" shrinkToFit="1"/>
    </xf>
    <xf numFmtId="0" fontId="16" fillId="13" borderId="2" xfId="1" applyFont="1" applyFill="1" applyBorder="1" applyAlignment="1">
      <alignment horizontal="center" vertical="center" shrinkToFit="1"/>
    </xf>
    <xf numFmtId="0" fontId="17" fillId="13" borderId="2" xfId="1" applyFont="1" applyFill="1" applyBorder="1" applyAlignment="1">
      <alignment horizontal="center" vertical="center" shrinkToFit="1"/>
    </xf>
    <xf numFmtId="167" fontId="16" fillId="13" borderId="2" xfId="1" applyNumberFormat="1" applyFont="1" applyFill="1" applyBorder="1" applyAlignment="1">
      <alignment horizontal="center" vertical="center" shrinkToFit="1"/>
    </xf>
    <xf numFmtId="166" fontId="17" fillId="13" borderId="2" xfId="2" applyNumberFormat="1" applyFont="1" applyFill="1" applyBorder="1" applyAlignment="1">
      <alignment horizontal="center" vertical="center" shrinkToFit="1"/>
    </xf>
    <xf numFmtId="0" fontId="18" fillId="13" borderId="2" xfId="1" applyFont="1" applyFill="1" applyBorder="1" applyAlignment="1">
      <alignment horizontal="center" vertical="center" shrinkToFit="1"/>
    </xf>
    <xf numFmtId="0" fontId="2" fillId="7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66" fontId="17" fillId="12" borderId="2" xfId="1" applyNumberFormat="1" applyFont="1" applyFill="1" applyBorder="1" applyAlignment="1">
      <alignment horizontal="center" vertical="center" shrinkToFit="1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K155"/>
  <sheetViews>
    <sheetView tabSelected="1" topLeftCell="A28" zoomScaleNormal="100" workbookViewId="0">
      <selection activeCell="E17" sqref="E17"/>
    </sheetView>
  </sheetViews>
  <sheetFormatPr defaultRowHeight="15.75" x14ac:dyDescent="0.25"/>
  <cols>
    <col min="1" max="1" width="9.5703125" style="41" customWidth="1"/>
    <col min="2" max="2" width="13.5703125" style="41" customWidth="1"/>
    <col min="3" max="3" width="12.28515625" style="42" customWidth="1"/>
    <col min="4" max="4" width="21" style="41" customWidth="1"/>
    <col min="5" max="5" width="44.7109375" style="154" customWidth="1"/>
    <col min="6" max="6" width="21.140625" style="41" customWidth="1"/>
    <col min="7" max="7" width="14.85546875" style="43" customWidth="1"/>
    <col min="8" max="8" width="45.140625" style="99" customWidth="1"/>
    <col min="9" max="9" width="21.28515625" style="26" hidden="1" customWidth="1"/>
    <col min="10" max="10" width="15.85546875" style="26" hidden="1" customWidth="1"/>
    <col min="11" max="11" width="16.7109375" style="26" hidden="1" customWidth="1"/>
    <col min="12" max="12" width="14.28515625" style="26" hidden="1" customWidth="1"/>
    <col min="13" max="13" width="14.140625" hidden="1" customWidth="1"/>
    <col min="14" max="14" width="13.140625" hidden="1" customWidth="1"/>
    <col min="15" max="15" width="14.5703125" hidden="1" customWidth="1"/>
  </cols>
  <sheetData>
    <row r="1" spans="1:63" ht="21" customHeight="1" x14ac:dyDescent="0.25">
      <c r="A1" s="152"/>
      <c r="B1" s="155"/>
      <c r="C1" s="155"/>
      <c r="D1" s="155"/>
      <c r="E1" s="152" t="s">
        <v>34</v>
      </c>
      <c r="F1" s="155"/>
      <c r="G1" s="155"/>
      <c r="H1" s="155" t="s">
        <v>182</v>
      </c>
      <c r="I1" s="47"/>
      <c r="J1" s="47"/>
      <c r="K1" s="47"/>
      <c r="L1" s="47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</row>
    <row r="2" spans="1:63" ht="60.75" customHeight="1" x14ac:dyDescent="0.25">
      <c r="A2" s="100" t="s">
        <v>27</v>
      </c>
      <c r="B2" s="100" t="s">
        <v>28</v>
      </c>
      <c r="C2" s="101" t="s">
        <v>29</v>
      </c>
      <c r="D2" s="100" t="s">
        <v>30</v>
      </c>
      <c r="E2" s="100" t="s">
        <v>31</v>
      </c>
      <c r="F2" s="100" t="s">
        <v>32</v>
      </c>
      <c r="G2" s="100" t="s">
        <v>33</v>
      </c>
      <c r="H2" s="100" t="s">
        <v>51</v>
      </c>
      <c r="I2" s="53" t="s">
        <v>81</v>
      </c>
      <c r="J2" s="53" t="s">
        <v>75</v>
      </c>
      <c r="K2" s="53" t="s">
        <v>76</v>
      </c>
      <c r="L2" s="53" t="s">
        <v>77</v>
      </c>
      <c r="M2" s="53" t="s">
        <v>78</v>
      </c>
      <c r="N2" s="53" t="s">
        <v>79</v>
      </c>
      <c r="O2" s="53" t="s">
        <v>80</v>
      </c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</row>
    <row r="3" spans="1:63" ht="30" customHeight="1" x14ac:dyDescent="0.25">
      <c r="A3" s="116">
        <v>1</v>
      </c>
      <c r="B3" s="103" t="s">
        <v>97</v>
      </c>
      <c r="C3" s="104">
        <v>198.8</v>
      </c>
      <c r="D3" s="105" t="s">
        <v>8</v>
      </c>
      <c r="E3" s="105" t="s">
        <v>122</v>
      </c>
      <c r="F3" s="105" t="s">
        <v>3</v>
      </c>
      <c r="G3" s="106">
        <v>8000</v>
      </c>
      <c r="H3" s="163"/>
      <c r="I3" s="83"/>
      <c r="J3" s="83"/>
      <c r="K3" s="83"/>
      <c r="L3" s="83"/>
      <c r="M3" s="83"/>
      <c r="N3" s="83"/>
      <c r="O3" s="83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</row>
    <row r="4" spans="1:63" ht="30" customHeight="1" x14ac:dyDescent="0.25">
      <c r="A4" s="116">
        <v>1</v>
      </c>
      <c r="B4" s="180" t="s">
        <v>123</v>
      </c>
      <c r="C4" s="181">
        <v>179.3</v>
      </c>
      <c r="D4" s="118" t="s">
        <v>129</v>
      </c>
      <c r="E4" s="118" t="s">
        <v>124</v>
      </c>
      <c r="F4" s="118" t="s">
        <v>3</v>
      </c>
      <c r="G4" s="115">
        <v>12000</v>
      </c>
      <c r="H4" s="177"/>
      <c r="I4" s="83"/>
      <c r="J4" s="83"/>
      <c r="K4" s="83"/>
      <c r="L4" s="83"/>
      <c r="M4" s="83"/>
      <c r="N4" s="83"/>
      <c r="O4" s="83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</row>
    <row r="5" spans="1:63" ht="30" customHeight="1" x14ac:dyDescent="0.25">
      <c r="A5" s="102">
        <v>1</v>
      </c>
      <c r="B5" s="103" t="s">
        <v>98</v>
      </c>
      <c r="C5" s="104">
        <v>28.7</v>
      </c>
      <c r="D5" s="105" t="s">
        <v>0</v>
      </c>
      <c r="E5" s="105" t="s">
        <v>2</v>
      </c>
      <c r="F5" s="105" t="s">
        <v>3</v>
      </c>
      <c r="G5" s="106">
        <v>10000</v>
      </c>
      <c r="H5" s="114" t="s">
        <v>188</v>
      </c>
      <c r="I5" s="83"/>
      <c r="J5" s="83"/>
      <c r="K5" s="83"/>
      <c r="L5" s="83"/>
      <c r="M5" s="83"/>
      <c r="N5" s="83"/>
      <c r="O5" s="83"/>
      <c r="P5" s="48"/>
      <c r="Q5" s="48"/>
      <c r="R5" s="160"/>
      <c r="S5" s="156"/>
      <c r="T5" s="157"/>
      <c r="U5" s="158"/>
      <c r="V5" s="158"/>
      <c r="W5" s="158"/>
      <c r="X5" s="159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</row>
    <row r="6" spans="1:63" ht="30" customHeight="1" x14ac:dyDescent="0.25">
      <c r="A6" s="102">
        <v>1</v>
      </c>
      <c r="B6" s="103" t="s">
        <v>121</v>
      </c>
      <c r="C6" s="104">
        <v>62.3</v>
      </c>
      <c r="D6" s="105" t="s">
        <v>0</v>
      </c>
      <c r="E6" s="105" t="s">
        <v>125</v>
      </c>
      <c r="F6" s="105" t="s">
        <v>3</v>
      </c>
      <c r="G6" s="106">
        <v>10000</v>
      </c>
      <c r="H6" s="107"/>
      <c r="I6" s="83"/>
      <c r="J6" s="83"/>
      <c r="K6" s="83"/>
      <c r="L6" s="83"/>
      <c r="M6" s="83"/>
      <c r="N6" s="83"/>
      <c r="O6" s="83"/>
      <c r="P6" s="48"/>
      <c r="Q6" s="48"/>
      <c r="R6" s="160"/>
      <c r="S6" s="156"/>
      <c r="T6" s="157"/>
      <c r="U6" s="158"/>
      <c r="V6" s="158"/>
      <c r="W6" s="158"/>
      <c r="X6" s="159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</row>
    <row r="7" spans="1:63" ht="30" customHeight="1" x14ac:dyDescent="0.25">
      <c r="A7" s="102">
        <v>1</v>
      </c>
      <c r="B7" s="103" t="s">
        <v>121</v>
      </c>
      <c r="C7" s="104">
        <v>64.900000000000006</v>
      </c>
      <c r="D7" s="105" t="s">
        <v>0</v>
      </c>
      <c r="E7" s="105" t="s">
        <v>109</v>
      </c>
      <c r="F7" s="105" t="s">
        <v>3</v>
      </c>
      <c r="G7" s="106">
        <v>10000</v>
      </c>
      <c r="H7" s="107"/>
      <c r="I7" s="83"/>
      <c r="J7" s="83"/>
      <c r="K7" s="83"/>
      <c r="L7" s="83"/>
      <c r="M7" s="83"/>
      <c r="N7" s="83"/>
      <c r="O7" s="83"/>
      <c r="P7" s="48"/>
      <c r="Q7" s="48"/>
      <c r="R7" s="160"/>
      <c r="S7" s="156"/>
      <c r="T7" s="157"/>
      <c r="U7" s="158"/>
      <c r="V7" s="158"/>
      <c r="W7" s="158"/>
      <c r="X7" s="159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</row>
    <row r="8" spans="1:63" s="39" customFormat="1" x14ac:dyDescent="0.25">
      <c r="A8" s="111">
        <v>1</v>
      </c>
      <c r="B8" s="112" t="s">
        <v>38</v>
      </c>
      <c r="C8" s="113">
        <f>SUM(C3:C7)</f>
        <v>534</v>
      </c>
      <c r="D8" s="114"/>
      <c r="E8" s="114"/>
      <c r="F8" s="114"/>
      <c r="G8" s="115"/>
      <c r="H8" s="114"/>
      <c r="I8" s="70"/>
      <c r="J8" s="70"/>
      <c r="K8" s="86" t="s">
        <v>82</v>
      </c>
      <c r="L8" s="70"/>
      <c r="M8" s="86" t="s">
        <v>82</v>
      </c>
      <c r="N8" s="70"/>
      <c r="O8" s="70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</row>
    <row r="9" spans="1:63" s="39" customFormat="1" x14ac:dyDescent="0.25">
      <c r="A9" s="116" t="s">
        <v>139</v>
      </c>
      <c r="B9" s="117" t="s">
        <v>118</v>
      </c>
      <c r="C9" s="104">
        <v>1600</v>
      </c>
      <c r="D9" s="118" t="s">
        <v>9</v>
      </c>
      <c r="E9" s="114" t="s">
        <v>119</v>
      </c>
      <c r="F9" s="105" t="s">
        <v>3</v>
      </c>
      <c r="G9" s="115">
        <v>12000</v>
      </c>
      <c r="H9" s="114"/>
      <c r="I9" s="70"/>
      <c r="J9" s="70"/>
      <c r="K9" s="86"/>
      <c r="L9" s="70"/>
      <c r="M9" s="86"/>
      <c r="N9" s="70"/>
      <c r="O9" s="70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</row>
    <row r="10" spans="1:63" s="39" customFormat="1" x14ac:dyDescent="0.25">
      <c r="A10" s="111">
        <v>3</v>
      </c>
      <c r="B10" s="112" t="s">
        <v>38</v>
      </c>
      <c r="C10" s="113">
        <f>SUM(C9)</f>
        <v>1600</v>
      </c>
      <c r="D10" s="114"/>
      <c r="E10" s="114"/>
      <c r="F10" s="114"/>
      <c r="G10" s="115"/>
      <c r="H10" s="114"/>
      <c r="I10" s="70"/>
      <c r="J10" s="70"/>
      <c r="K10" s="86"/>
      <c r="L10" s="70"/>
      <c r="M10" s="86"/>
      <c r="N10" s="70"/>
      <c r="O10" s="70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</row>
    <row r="11" spans="1:63" s="39" customFormat="1" x14ac:dyDescent="0.25">
      <c r="A11" s="192">
        <v>4</v>
      </c>
      <c r="B11" s="193">
        <v>1</v>
      </c>
      <c r="C11" s="194">
        <v>302.89999999999998</v>
      </c>
      <c r="D11" s="193" t="s">
        <v>0</v>
      </c>
      <c r="E11" s="193" t="s">
        <v>60</v>
      </c>
      <c r="F11" s="193" t="s">
        <v>3</v>
      </c>
      <c r="G11" s="195"/>
      <c r="H11" s="193"/>
      <c r="I11" s="70"/>
      <c r="J11" s="70"/>
      <c r="K11" s="86"/>
      <c r="L11" s="70"/>
      <c r="M11" s="86"/>
      <c r="N11" s="70"/>
      <c r="O11" s="70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</row>
    <row r="12" spans="1:63" s="39" customFormat="1" x14ac:dyDescent="0.25">
      <c r="A12" s="108">
        <v>4</v>
      </c>
      <c r="B12" s="103">
        <v>3</v>
      </c>
      <c r="C12" s="104">
        <v>301.7</v>
      </c>
      <c r="D12" s="105" t="s">
        <v>0</v>
      </c>
      <c r="E12" s="118" t="s">
        <v>87</v>
      </c>
      <c r="F12" s="105" t="s">
        <v>3</v>
      </c>
      <c r="G12" s="106">
        <v>16500</v>
      </c>
      <c r="H12" s="114" t="s">
        <v>163</v>
      </c>
      <c r="I12" s="70"/>
      <c r="J12" s="70"/>
      <c r="K12" s="86"/>
      <c r="L12" s="70"/>
      <c r="M12" s="86"/>
      <c r="N12" s="70"/>
      <c r="O12" s="70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</row>
    <row r="13" spans="1:63" s="39" customFormat="1" x14ac:dyDescent="0.25">
      <c r="A13" s="108">
        <v>4</v>
      </c>
      <c r="B13" s="103">
        <v>4</v>
      </c>
      <c r="C13" s="104">
        <v>68.900000000000006</v>
      </c>
      <c r="D13" s="105" t="s">
        <v>0</v>
      </c>
      <c r="E13" s="118" t="s">
        <v>87</v>
      </c>
      <c r="F13" s="105" t="s">
        <v>3</v>
      </c>
      <c r="G13" s="106">
        <v>14000</v>
      </c>
      <c r="H13" s="105"/>
      <c r="I13" s="70"/>
      <c r="J13" s="70"/>
      <c r="K13" s="86"/>
      <c r="L13" s="70"/>
      <c r="M13" s="86"/>
      <c r="N13" s="70"/>
      <c r="O13" s="70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</row>
    <row r="14" spans="1:63" s="39" customFormat="1" x14ac:dyDescent="0.25">
      <c r="A14" s="111">
        <v>4</v>
      </c>
      <c r="B14" s="112" t="s">
        <v>38</v>
      </c>
      <c r="C14" s="113">
        <f>SUM(C11:C13)</f>
        <v>673.49999999999989</v>
      </c>
      <c r="D14" s="114"/>
      <c r="E14" s="114"/>
      <c r="F14" s="114"/>
      <c r="G14" s="115"/>
      <c r="H14" s="114"/>
      <c r="I14" s="70"/>
      <c r="J14" s="70"/>
      <c r="K14" s="86"/>
      <c r="L14" s="70"/>
      <c r="M14" s="86"/>
      <c r="N14" s="70"/>
      <c r="O14" s="70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</row>
    <row r="15" spans="1:63" s="39" customFormat="1" x14ac:dyDescent="0.25">
      <c r="A15" s="178" t="s">
        <v>91</v>
      </c>
      <c r="B15" s="118">
        <v>2</v>
      </c>
      <c r="C15" s="109">
        <v>119</v>
      </c>
      <c r="D15" s="118" t="s">
        <v>0</v>
      </c>
      <c r="E15" s="118" t="s">
        <v>87</v>
      </c>
      <c r="F15" s="118" t="s">
        <v>103</v>
      </c>
      <c r="G15" s="115">
        <v>15000</v>
      </c>
      <c r="H15" s="177"/>
      <c r="I15" s="70"/>
      <c r="J15" s="70"/>
      <c r="K15" s="86"/>
      <c r="L15" s="70"/>
      <c r="M15" s="86"/>
      <c r="N15" s="70"/>
      <c r="O15" s="70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</row>
    <row r="16" spans="1:63" s="39" customFormat="1" x14ac:dyDescent="0.25">
      <c r="A16" s="178" t="s">
        <v>91</v>
      </c>
      <c r="B16" s="118">
        <v>4</v>
      </c>
      <c r="C16" s="109">
        <v>112.4</v>
      </c>
      <c r="D16" s="118" t="s">
        <v>0</v>
      </c>
      <c r="E16" s="118" t="s">
        <v>87</v>
      </c>
      <c r="F16" s="118" t="s">
        <v>103</v>
      </c>
      <c r="G16" s="115">
        <v>15000</v>
      </c>
      <c r="H16" s="177"/>
      <c r="I16" s="70"/>
      <c r="J16" s="70"/>
      <c r="K16" s="86"/>
      <c r="L16" s="70"/>
      <c r="M16" s="86"/>
      <c r="N16" s="70"/>
      <c r="O16" s="70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</row>
    <row r="17" spans="1:63" x14ac:dyDescent="0.25">
      <c r="A17" s="111" t="s">
        <v>91</v>
      </c>
      <c r="B17" s="112" t="s">
        <v>38</v>
      </c>
      <c r="C17" s="113">
        <f>SUM(C15:C16)</f>
        <v>231.4</v>
      </c>
      <c r="D17" s="114" t="s">
        <v>0</v>
      </c>
      <c r="E17" s="114"/>
      <c r="F17" s="114"/>
      <c r="G17" s="115"/>
      <c r="H17" s="114"/>
      <c r="I17" s="77"/>
      <c r="J17" s="77"/>
      <c r="K17" s="77"/>
      <c r="L17" s="77"/>
      <c r="M17" s="77"/>
      <c r="N17" s="77"/>
      <c r="O17" s="77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</row>
    <row r="18" spans="1:63" x14ac:dyDescent="0.25">
      <c r="A18" s="108">
        <v>5</v>
      </c>
      <c r="B18" s="105" t="s">
        <v>105</v>
      </c>
      <c r="C18" s="110">
        <v>68.099999999999994</v>
      </c>
      <c r="D18" s="114" t="s">
        <v>61</v>
      </c>
      <c r="E18" s="114" t="s">
        <v>87</v>
      </c>
      <c r="F18" s="105" t="s">
        <v>3</v>
      </c>
      <c r="G18" s="115">
        <v>11000</v>
      </c>
      <c r="H18" s="114"/>
      <c r="I18" s="77"/>
      <c r="J18" s="77"/>
      <c r="K18" s="77"/>
      <c r="L18" s="77"/>
      <c r="M18" s="77"/>
      <c r="N18" s="77"/>
      <c r="O18" s="77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</row>
    <row r="19" spans="1:63" x14ac:dyDescent="0.25">
      <c r="A19" s="108">
        <v>5</v>
      </c>
      <c r="B19" s="105">
        <v>1</v>
      </c>
      <c r="C19" s="110">
        <v>92.2</v>
      </c>
      <c r="D19" s="114" t="s">
        <v>0</v>
      </c>
      <c r="E19" s="114" t="s">
        <v>87</v>
      </c>
      <c r="F19" s="105" t="s">
        <v>3</v>
      </c>
      <c r="G19" s="115">
        <v>20000</v>
      </c>
      <c r="H19" s="118" t="s">
        <v>148</v>
      </c>
      <c r="I19" s="77"/>
      <c r="J19" s="77"/>
      <c r="K19" s="77"/>
      <c r="L19" s="77"/>
      <c r="M19" s="77"/>
      <c r="N19" s="77"/>
      <c r="O19" s="77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</row>
    <row r="20" spans="1:63" x14ac:dyDescent="0.25">
      <c r="A20" s="108">
        <v>5</v>
      </c>
      <c r="B20" s="105">
        <v>1</v>
      </c>
      <c r="C20" s="110">
        <v>39.1</v>
      </c>
      <c r="D20" s="114" t="s">
        <v>0</v>
      </c>
      <c r="E20" s="114" t="s">
        <v>87</v>
      </c>
      <c r="F20" s="105" t="s">
        <v>3</v>
      </c>
      <c r="G20" s="115">
        <v>20000</v>
      </c>
      <c r="H20" s="118"/>
      <c r="I20" s="77"/>
      <c r="J20" s="77"/>
      <c r="K20" s="77"/>
      <c r="L20" s="77"/>
      <c r="M20" s="77"/>
      <c r="N20" s="77"/>
      <c r="O20" s="77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</row>
    <row r="21" spans="1:63" x14ac:dyDescent="0.25">
      <c r="A21" s="108">
        <v>5</v>
      </c>
      <c r="B21" s="105">
        <v>2</v>
      </c>
      <c r="C21" s="110">
        <v>42.6</v>
      </c>
      <c r="D21" s="114" t="s">
        <v>0</v>
      </c>
      <c r="E21" s="114" t="s">
        <v>88</v>
      </c>
      <c r="F21" s="105" t="s">
        <v>3</v>
      </c>
      <c r="G21" s="115">
        <v>20000</v>
      </c>
      <c r="H21" s="118" t="s">
        <v>140</v>
      </c>
      <c r="I21" s="77"/>
      <c r="J21" s="77"/>
      <c r="K21" s="77"/>
      <c r="L21" s="77"/>
      <c r="M21" s="77"/>
      <c r="N21" s="77"/>
      <c r="O21" s="77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</row>
    <row r="22" spans="1:63" x14ac:dyDescent="0.25">
      <c r="A22" s="108">
        <v>5</v>
      </c>
      <c r="B22" s="105">
        <v>2</v>
      </c>
      <c r="C22" s="110">
        <v>124</v>
      </c>
      <c r="D22" s="114" t="s">
        <v>0</v>
      </c>
      <c r="E22" s="114" t="s">
        <v>87</v>
      </c>
      <c r="F22" s="105" t="s">
        <v>3</v>
      </c>
      <c r="G22" s="115">
        <v>18000</v>
      </c>
      <c r="H22" s="118" t="s">
        <v>164</v>
      </c>
      <c r="I22" s="77"/>
      <c r="J22" s="77"/>
      <c r="K22" s="77"/>
      <c r="L22" s="77"/>
      <c r="M22" s="77"/>
      <c r="N22" s="77"/>
      <c r="O22" s="77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</row>
    <row r="23" spans="1:63" x14ac:dyDescent="0.25">
      <c r="A23" s="108">
        <v>5</v>
      </c>
      <c r="B23" s="105">
        <v>2</v>
      </c>
      <c r="C23" s="110">
        <v>142.80000000000001</v>
      </c>
      <c r="D23" s="114" t="s">
        <v>0</v>
      </c>
      <c r="E23" s="114" t="s">
        <v>87</v>
      </c>
      <c r="F23" s="105" t="s">
        <v>3</v>
      </c>
      <c r="G23" s="115">
        <v>18000</v>
      </c>
      <c r="H23" s="118" t="s">
        <v>142</v>
      </c>
      <c r="I23" s="77"/>
      <c r="J23" s="77"/>
      <c r="K23" s="77"/>
      <c r="L23" s="77"/>
      <c r="M23" s="77"/>
      <c r="N23" s="77"/>
      <c r="O23" s="77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</row>
    <row r="24" spans="1:63" ht="14.25" customHeight="1" x14ac:dyDescent="0.25">
      <c r="A24" s="108">
        <v>5</v>
      </c>
      <c r="B24" s="105">
        <v>4</v>
      </c>
      <c r="C24" s="110">
        <v>31.9</v>
      </c>
      <c r="D24" s="114" t="s">
        <v>0</v>
      </c>
      <c r="E24" s="114" t="s">
        <v>88</v>
      </c>
      <c r="F24" s="105" t="s">
        <v>3</v>
      </c>
      <c r="G24" s="115">
        <v>20000</v>
      </c>
      <c r="H24" s="114"/>
      <c r="I24" s="77"/>
      <c r="J24" s="77"/>
      <c r="K24" s="77"/>
      <c r="L24" s="77"/>
      <c r="M24" s="77"/>
      <c r="N24" s="77"/>
      <c r="O24" s="77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</row>
    <row r="25" spans="1:63" s="44" customFormat="1" ht="15" customHeight="1" x14ac:dyDescent="0.25">
      <c r="A25" s="111">
        <v>5</v>
      </c>
      <c r="B25" s="112" t="s">
        <v>38</v>
      </c>
      <c r="C25" s="113">
        <f>SUM(C18:C24)</f>
        <v>540.70000000000005</v>
      </c>
      <c r="D25" s="114"/>
      <c r="E25" s="114"/>
      <c r="F25" s="114"/>
      <c r="G25" s="115"/>
      <c r="H25" s="114"/>
      <c r="I25" s="77"/>
      <c r="J25" s="77"/>
      <c r="K25" s="77"/>
      <c r="L25" s="77"/>
      <c r="M25" s="77"/>
      <c r="N25" s="77"/>
      <c r="O25" s="77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</row>
    <row r="26" spans="1:63" s="44" customFormat="1" ht="15" customHeight="1" x14ac:dyDescent="0.25">
      <c r="A26" s="116" t="s">
        <v>6</v>
      </c>
      <c r="B26" s="117" t="s">
        <v>7</v>
      </c>
      <c r="C26" s="109">
        <v>286.5</v>
      </c>
      <c r="D26" s="118" t="s">
        <v>8</v>
      </c>
      <c r="E26" s="118" t="s">
        <v>87</v>
      </c>
      <c r="F26" s="118" t="s">
        <v>3</v>
      </c>
      <c r="G26" s="115">
        <v>6000</v>
      </c>
      <c r="H26" s="114"/>
      <c r="I26" s="77"/>
      <c r="J26" s="77"/>
      <c r="K26" s="77"/>
      <c r="L26" s="77"/>
      <c r="M26" s="77"/>
      <c r="N26" s="77"/>
      <c r="O26" s="77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</row>
    <row r="27" spans="1:63" s="44" customFormat="1" ht="15" customHeight="1" x14ac:dyDescent="0.25">
      <c r="A27" s="192" t="s">
        <v>6</v>
      </c>
      <c r="B27" s="196" t="s">
        <v>181</v>
      </c>
      <c r="C27" s="194">
        <v>215.3</v>
      </c>
      <c r="D27" s="193"/>
      <c r="E27" s="193"/>
      <c r="F27" s="193"/>
      <c r="G27" s="195"/>
      <c r="H27" s="193"/>
      <c r="I27" s="77"/>
      <c r="J27" s="77"/>
      <c r="K27" s="77"/>
      <c r="L27" s="77"/>
      <c r="M27" s="77"/>
      <c r="N27" s="77"/>
      <c r="O27" s="77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</row>
    <row r="28" spans="1:63" x14ac:dyDescent="0.25">
      <c r="A28" s="111" t="s">
        <v>6</v>
      </c>
      <c r="B28" s="112" t="s">
        <v>38</v>
      </c>
      <c r="C28" s="113">
        <f>SUM(C26:C27)</f>
        <v>501.8</v>
      </c>
      <c r="D28" s="114"/>
      <c r="E28" s="114"/>
      <c r="F28" s="114"/>
      <c r="G28" s="115"/>
      <c r="H28" s="114"/>
      <c r="I28" s="77"/>
      <c r="J28" s="77"/>
      <c r="K28" s="77"/>
      <c r="L28" s="77"/>
      <c r="M28" s="77"/>
      <c r="N28" s="77"/>
      <c r="O28" s="77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</row>
    <row r="29" spans="1:63" x14ac:dyDescent="0.25">
      <c r="A29" s="116" t="s">
        <v>56</v>
      </c>
      <c r="B29" s="117">
        <v>2</v>
      </c>
      <c r="C29" s="109">
        <v>246.2</v>
      </c>
      <c r="D29" s="118" t="s">
        <v>133</v>
      </c>
      <c r="E29" s="118" t="s">
        <v>134</v>
      </c>
      <c r="F29" s="105" t="s">
        <v>3</v>
      </c>
      <c r="G29" s="115">
        <v>14000</v>
      </c>
      <c r="H29" s="118"/>
      <c r="I29" s="77"/>
      <c r="J29" s="77"/>
      <c r="K29" s="84"/>
      <c r="L29" s="84"/>
      <c r="M29" s="84"/>
      <c r="N29" s="77"/>
      <c r="O29" s="77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</row>
    <row r="30" spans="1:63" x14ac:dyDescent="0.25">
      <c r="A30" s="116" t="s">
        <v>56</v>
      </c>
      <c r="B30" s="117">
        <v>3</v>
      </c>
      <c r="C30" s="109">
        <v>510.2</v>
      </c>
      <c r="D30" s="118" t="s">
        <v>133</v>
      </c>
      <c r="E30" s="118" t="s">
        <v>134</v>
      </c>
      <c r="F30" s="105" t="s">
        <v>3</v>
      </c>
      <c r="G30" s="115">
        <v>14000</v>
      </c>
      <c r="H30" s="118"/>
      <c r="I30" s="77"/>
      <c r="J30" s="77"/>
      <c r="K30" s="84"/>
      <c r="L30" s="84"/>
      <c r="M30" s="84"/>
      <c r="N30" s="77"/>
      <c r="O30" s="77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</row>
    <row r="31" spans="1:63" x14ac:dyDescent="0.25">
      <c r="A31" s="111" t="s">
        <v>56</v>
      </c>
      <c r="B31" s="112" t="s">
        <v>38</v>
      </c>
      <c r="C31" s="113">
        <f>SUM(C29:C30)</f>
        <v>756.4</v>
      </c>
      <c r="D31" s="114"/>
      <c r="E31" s="114"/>
      <c r="F31" s="114"/>
      <c r="G31" s="115"/>
      <c r="H31" s="114"/>
      <c r="I31" s="77"/>
      <c r="J31" s="77"/>
      <c r="K31" s="84"/>
      <c r="L31" s="84"/>
      <c r="M31" s="84"/>
      <c r="N31" s="77"/>
      <c r="O31" s="77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</row>
    <row r="32" spans="1:63" s="39" customFormat="1" x14ac:dyDescent="0.25">
      <c r="A32" s="162" t="s">
        <v>12</v>
      </c>
      <c r="B32" s="118" t="s">
        <v>7</v>
      </c>
      <c r="C32" s="109">
        <v>32.1</v>
      </c>
      <c r="D32" s="118" t="s">
        <v>8</v>
      </c>
      <c r="E32" s="118" t="s">
        <v>8</v>
      </c>
      <c r="F32" s="118" t="s">
        <v>3</v>
      </c>
      <c r="G32" s="115">
        <v>8000</v>
      </c>
      <c r="H32" s="118"/>
      <c r="I32" s="78"/>
      <c r="J32" s="78"/>
      <c r="K32" s="78"/>
      <c r="L32" s="78"/>
      <c r="M32" s="78"/>
      <c r="N32" s="78"/>
      <c r="O32" s="78"/>
    </row>
    <row r="33" spans="1:51" s="39" customFormat="1" x14ac:dyDescent="0.25">
      <c r="A33" s="162" t="s">
        <v>12</v>
      </c>
      <c r="B33" s="118" t="s">
        <v>7</v>
      </c>
      <c r="C33" s="109">
        <v>37.700000000000003</v>
      </c>
      <c r="D33" s="118" t="s">
        <v>8</v>
      </c>
      <c r="E33" s="118" t="s">
        <v>8</v>
      </c>
      <c r="F33" s="118" t="s">
        <v>3</v>
      </c>
      <c r="G33" s="115">
        <v>8000</v>
      </c>
      <c r="H33" s="118"/>
      <c r="I33" s="78"/>
      <c r="J33" s="78"/>
      <c r="K33" s="78"/>
      <c r="L33" s="78"/>
      <c r="M33" s="78"/>
      <c r="N33" s="78"/>
      <c r="O33" s="78"/>
    </row>
    <row r="34" spans="1:51" s="39" customFormat="1" x14ac:dyDescent="0.25">
      <c r="A34" s="162" t="s">
        <v>12</v>
      </c>
      <c r="B34" s="118" t="s">
        <v>7</v>
      </c>
      <c r="C34" s="109">
        <v>12.3</v>
      </c>
      <c r="D34" s="118" t="s">
        <v>8</v>
      </c>
      <c r="E34" s="118" t="s">
        <v>8</v>
      </c>
      <c r="F34" s="118" t="s">
        <v>3</v>
      </c>
      <c r="G34" s="115">
        <v>8000</v>
      </c>
      <c r="H34" s="118"/>
      <c r="I34" s="78"/>
      <c r="J34" s="78"/>
      <c r="K34" s="78"/>
      <c r="L34" s="78"/>
      <c r="M34" s="78"/>
      <c r="N34" s="78"/>
      <c r="O34" s="78"/>
    </row>
    <row r="35" spans="1:51" s="39" customFormat="1" x14ac:dyDescent="0.25">
      <c r="A35" s="162" t="s">
        <v>12</v>
      </c>
      <c r="B35" s="118" t="s">
        <v>7</v>
      </c>
      <c r="C35" s="109">
        <v>22.8</v>
      </c>
      <c r="D35" s="118" t="s">
        <v>8</v>
      </c>
      <c r="E35" s="118" t="s">
        <v>8</v>
      </c>
      <c r="F35" s="118" t="s">
        <v>3</v>
      </c>
      <c r="G35" s="115">
        <v>8000</v>
      </c>
      <c r="H35" s="118"/>
      <c r="I35" s="78"/>
      <c r="J35" s="78"/>
      <c r="K35" s="78"/>
      <c r="L35" s="78"/>
      <c r="M35" s="78"/>
      <c r="N35" s="78"/>
      <c r="O35" s="78"/>
    </row>
    <row r="36" spans="1:51" s="39" customFormat="1" x14ac:dyDescent="0.25">
      <c r="A36" s="162" t="s">
        <v>12</v>
      </c>
      <c r="B36" s="118" t="s">
        <v>7</v>
      </c>
      <c r="C36" s="109">
        <v>23.6</v>
      </c>
      <c r="D36" s="118" t="s">
        <v>8</v>
      </c>
      <c r="E36" s="118" t="s">
        <v>8</v>
      </c>
      <c r="F36" s="118" t="s">
        <v>3</v>
      </c>
      <c r="G36" s="115">
        <v>8000</v>
      </c>
      <c r="H36" s="118"/>
      <c r="I36" s="78"/>
      <c r="J36" s="78"/>
      <c r="K36" s="78"/>
      <c r="L36" s="78"/>
      <c r="M36" s="78"/>
      <c r="N36" s="78"/>
      <c r="O36" s="78"/>
    </row>
    <row r="37" spans="1:51" s="39" customFormat="1" x14ac:dyDescent="0.25">
      <c r="A37" s="162" t="s">
        <v>12</v>
      </c>
      <c r="B37" s="118" t="s">
        <v>7</v>
      </c>
      <c r="C37" s="109">
        <v>65.099999999999994</v>
      </c>
      <c r="D37" s="118" t="s">
        <v>8</v>
      </c>
      <c r="E37" s="118" t="s">
        <v>8</v>
      </c>
      <c r="F37" s="125" t="s">
        <v>3</v>
      </c>
      <c r="G37" s="115">
        <v>8000</v>
      </c>
      <c r="H37" s="118"/>
      <c r="I37" s="78"/>
      <c r="J37" s="78"/>
      <c r="K37" s="78"/>
      <c r="L37" s="78"/>
      <c r="M37" s="78"/>
      <c r="N37" s="78"/>
      <c r="O37" s="78"/>
    </row>
    <row r="38" spans="1:51" s="39" customFormat="1" x14ac:dyDescent="0.25">
      <c r="A38" s="162" t="s">
        <v>110</v>
      </c>
      <c r="B38" s="118" t="s">
        <v>7</v>
      </c>
      <c r="C38" s="109">
        <v>500</v>
      </c>
      <c r="D38" s="118" t="s">
        <v>8</v>
      </c>
      <c r="E38" s="118" t="s">
        <v>100</v>
      </c>
      <c r="F38" s="125" t="s">
        <v>3</v>
      </c>
      <c r="G38" s="115">
        <v>8000</v>
      </c>
      <c r="H38" s="118"/>
      <c r="I38" s="78"/>
      <c r="J38" s="78"/>
      <c r="K38" s="78"/>
      <c r="L38" s="78"/>
      <c r="M38" s="78"/>
      <c r="N38" s="78"/>
      <c r="O38" s="78"/>
    </row>
    <row r="39" spans="1:51" s="39" customFormat="1" x14ac:dyDescent="0.25">
      <c r="A39" s="162" t="s">
        <v>110</v>
      </c>
      <c r="B39" s="118" t="s">
        <v>105</v>
      </c>
      <c r="C39" s="109">
        <v>871</v>
      </c>
      <c r="D39" s="118" t="s">
        <v>9</v>
      </c>
      <c r="E39" s="118" t="s">
        <v>111</v>
      </c>
      <c r="F39" s="125" t="s">
        <v>3</v>
      </c>
      <c r="G39" s="115">
        <v>20000</v>
      </c>
      <c r="H39" s="118"/>
      <c r="I39" s="78"/>
      <c r="J39" s="78"/>
      <c r="K39" s="78"/>
      <c r="L39" s="78"/>
      <c r="M39" s="78"/>
      <c r="N39" s="78"/>
      <c r="O39" s="78"/>
    </row>
    <row r="40" spans="1:51" s="39" customFormat="1" x14ac:dyDescent="0.25">
      <c r="A40" s="162">
        <v>16</v>
      </c>
      <c r="B40" s="118" t="s">
        <v>165</v>
      </c>
      <c r="C40" s="109">
        <v>1325.6</v>
      </c>
      <c r="D40" s="118" t="s">
        <v>166</v>
      </c>
      <c r="E40" s="118" t="s">
        <v>167</v>
      </c>
      <c r="F40" s="125" t="s">
        <v>10</v>
      </c>
      <c r="G40" s="115">
        <v>18000</v>
      </c>
      <c r="H40" s="118"/>
      <c r="I40" s="78"/>
      <c r="J40" s="78"/>
      <c r="K40" s="78"/>
      <c r="L40" s="78"/>
      <c r="M40" s="78"/>
      <c r="N40" s="78"/>
      <c r="O40" s="78"/>
    </row>
    <row r="41" spans="1:51" s="39" customFormat="1" x14ac:dyDescent="0.25">
      <c r="A41" s="162" t="s">
        <v>52</v>
      </c>
      <c r="B41" s="118">
        <v>3</v>
      </c>
      <c r="C41" s="109">
        <v>103.7</v>
      </c>
      <c r="D41" s="118" t="s">
        <v>0</v>
      </c>
      <c r="E41" s="118" t="s">
        <v>64</v>
      </c>
      <c r="F41" s="125" t="s">
        <v>104</v>
      </c>
      <c r="G41" s="115">
        <v>20000</v>
      </c>
      <c r="H41" s="118"/>
      <c r="I41" s="78"/>
      <c r="J41" s="78"/>
      <c r="K41" s="78"/>
      <c r="L41" s="78"/>
      <c r="M41" s="78"/>
      <c r="N41" s="78"/>
      <c r="O41" s="78"/>
    </row>
    <row r="42" spans="1:51" s="39" customFormat="1" x14ac:dyDescent="0.25">
      <c r="A42" s="162" t="s">
        <v>52</v>
      </c>
      <c r="B42" s="118">
        <v>6</v>
      </c>
      <c r="C42" s="109">
        <v>87.2</v>
      </c>
      <c r="D42" s="118" t="s">
        <v>0</v>
      </c>
      <c r="E42" s="118" t="s">
        <v>88</v>
      </c>
      <c r="F42" s="125" t="s">
        <v>104</v>
      </c>
      <c r="G42" s="115">
        <v>20000</v>
      </c>
      <c r="H42" s="118"/>
      <c r="I42" s="78"/>
      <c r="J42" s="78"/>
      <c r="K42" s="78"/>
      <c r="L42" s="78"/>
      <c r="M42" s="78"/>
      <c r="N42" s="78"/>
      <c r="O42" s="78"/>
    </row>
    <row r="43" spans="1:51" s="39" customFormat="1" x14ac:dyDescent="0.25">
      <c r="A43" s="119" t="s">
        <v>52</v>
      </c>
      <c r="B43" s="120">
        <v>8</v>
      </c>
      <c r="C43" s="121">
        <v>188.5</v>
      </c>
      <c r="D43" s="120" t="s">
        <v>8</v>
      </c>
      <c r="E43" s="120" t="s">
        <v>65</v>
      </c>
      <c r="F43" s="123" t="s">
        <v>10</v>
      </c>
      <c r="G43" s="122">
        <v>7000</v>
      </c>
      <c r="H43" s="120" t="s">
        <v>63</v>
      </c>
      <c r="I43" s="79"/>
      <c r="J43" s="79"/>
      <c r="K43" s="79"/>
      <c r="L43" s="79"/>
      <c r="M43" s="79"/>
      <c r="N43" s="79"/>
      <c r="O43" s="79"/>
    </row>
    <row r="44" spans="1:51" x14ac:dyDescent="0.25">
      <c r="A44" s="116">
        <v>17</v>
      </c>
      <c r="B44" s="118">
        <v>1</v>
      </c>
      <c r="C44" s="109">
        <v>48.7</v>
      </c>
      <c r="D44" s="118" t="s">
        <v>58</v>
      </c>
      <c r="E44" s="118" t="s">
        <v>138</v>
      </c>
      <c r="F44" s="118" t="s">
        <v>90</v>
      </c>
      <c r="G44" s="127">
        <v>22000</v>
      </c>
      <c r="H44" s="118" t="s">
        <v>172</v>
      </c>
      <c r="I44" s="80"/>
      <c r="J44" s="80"/>
      <c r="K44" s="87"/>
      <c r="L44" s="87"/>
      <c r="M44" s="87"/>
      <c r="N44" s="85"/>
      <c r="O44" s="80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</row>
    <row r="45" spans="1:51" x14ac:dyDescent="0.25">
      <c r="A45" s="116">
        <v>17</v>
      </c>
      <c r="B45" s="118">
        <v>1</v>
      </c>
      <c r="C45" s="109">
        <v>830</v>
      </c>
      <c r="D45" s="118" t="s">
        <v>58</v>
      </c>
      <c r="E45" s="118" t="s">
        <v>171</v>
      </c>
      <c r="F45" s="118" t="s">
        <v>90</v>
      </c>
      <c r="G45" s="127">
        <v>18000</v>
      </c>
      <c r="H45" s="118"/>
      <c r="I45" s="81"/>
      <c r="J45" s="84"/>
      <c r="K45" s="84"/>
      <c r="L45" s="84"/>
      <c r="M45" s="84"/>
      <c r="N45" s="84"/>
      <c r="O45" s="81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</row>
    <row r="46" spans="1:51" x14ac:dyDescent="0.25">
      <c r="A46" s="116">
        <v>17</v>
      </c>
      <c r="B46" s="118">
        <v>1</v>
      </c>
      <c r="C46" s="109">
        <v>482.4</v>
      </c>
      <c r="D46" s="118" t="s">
        <v>58</v>
      </c>
      <c r="E46" s="118" t="s">
        <v>170</v>
      </c>
      <c r="F46" s="118" t="s">
        <v>90</v>
      </c>
      <c r="G46" s="127">
        <v>18000</v>
      </c>
      <c r="H46" s="118"/>
      <c r="I46" s="81"/>
      <c r="J46" s="84"/>
      <c r="K46" s="84"/>
      <c r="L46" s="84"/>
      <c r="M46" s="84"/>
      <c r="N46" s="84"/>
      <c r="O46" s="81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</row>
    <row r="47" spans="1:51" x14ac:dyDescent="0.25">
      <c r="A47" s="185">
        <v>17</v>
      </c>
      <c r="B47" s="191" t="s">
        <v>143</v>
      </c>
      <c r="C47" s="189">
        <v>317.7</v>
      </c>
      <c r="D47" s="186" t="s">
        <v>0</v>
      </c>
      <c r="E47" s="186" t="s">
        <v>144</v>
      </c>
      <c r="F47" s="186" t="s">
        <v>3</v>
      </c>
      <c r="G47" s="190">
        <v>18000</v>
      </c>
      <c r="H47" s="186" t="s">
        <v>177</v>
      </c>
      <c r="I47" s="81"/>
      <c r="J47" s="84"/>
      <c r="K47" s="84"/>
      <c r="L47" s="84"/>
      <c r="M47" s="84"/>
      <c r="N47" s="84"/>
      <c r="O47" s="81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</row>
    <row r="48" spans="1:51" x14ac:dyDescent="0.25">
      <c r="A48" s="108">
        <v>17</v>
      </c>
      <c r="B48" s="130" t="s">
        <v>143</v>
      </c>
      <c r="C48" s="110">
        <v>536</v>
      </c>
      <c r="D48" s="114" t="s">
        <v>146</v>
      </c>
      <c r="E48" s="105" t="s">
        <v>144</v>
      </c>
      <c r="F48" s="105" t="s">
        <v>3</v>
      </c>
      <c r="G48" s="129">
        <v>12000</v>
      </c>
      <c r="H48" s="105" t="s">
        <v>145</v>
      </c>
      <c r="I48" s="81"/>
      <c r="J48" s="84"/>
      <c r="K48" s="84"/>
      <c r="L48" s="84"/>
      <c r="M48" s="84"/>
      <c r="N48" s="84"/>
      <c r="O48" s="81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</row>
    <row r="49" spans="1:51" x14ac:dyDescent="0.25">
      <c r="A49" s="108">
        <v>17</v>
      </c>
      <c r="B49" s="130" t="s">
        <v>114</v>
      </c>
      <c r="C49" s="110">
        <v>60</v>
      </c>
      <c r="D49" s="114" t="s">
        <v>0</v>
      </c>
      <c r="E49" s="105" t="s">
        <v>150</v>
      </c>
      <c r="F49" s="105" t="s">
        <v>3</v>
      </c>
      <c r="G49" s="129">
        <v>14000</v>
      </c>
      <c r="H49" s="105" t="s">
        <v>149</v>
      </c>
      <c r="I49" s="81"/>
      <c r="J49" s="84"/>
      <c r="K49" s="84"/>
      <c r="L49" s="84"/>
      <c r="M49" s="84"/>
      <c r="N49" s="84"/>
      <c r="O49" s="81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</row>
    <row r="50" spans="1:51" x14ac:dyDescent="0.25">
      <c r="A50" s="108">
        <v>17</v>
      </c>
      <c r="B50" s="130" t="s">
        <v>99</v>
      </c>
      <c r="C50" s="110">
        <v>246.3</v>
      </c>
      <c r="D50" s="114" t="s">
        <v>9</v>
      </c>
      <c r="E50" s="105" t="s">
        <v>64</v>
      </c>
      <c r="F50" s="105" t="s">
        <v>3</v>
      </c>
      <c r="G50" s="129">
        <v>17000</v>
      </c>
      <c r="H50" s="105"/>
      <c r="I50" s="81"/>
      <c r="J50" s="84"/>
      <c r="K50" s="84"/>
      <c r="L50" s="84"/>
      <c r="M50" s="84"/>
      <c r="N50" s="84"/>
      <c r="O50" s="81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</row>
    <row r="51" spans="1:51" x14ac:dyDescent="0.25">
      <c r="A51" s="108">
        <v>17</v>
      </c>
      <c r="B51" s="130" t="s">
        <v>99</v>
      </c>
      <c r="C51" s="110">
        <v>35.700000000000003</v>
      </c>
      <c r="D51" s="114" t="s">
        <v>0</v>
      </c>
      <c r="E51" s="105" t="s">
        <v>88</v>
      </c>
      <c r="F51" s="105" t="s">
        <v>104</v>
      </c>
      <c r="G51" s="129">
        <v>18000</v>
      </c>
      <c r="H51" s="105" t="s">
        <v>183</v>
      </c>
      <c r="I51" s="81"/>
      <c r="J51" s="84"/>
      <c r="K51" s="84"/>
      <c r="L51" s="84"/>
      <c r="M51" s="84"/>
      <c r="N51" s="84"/>
      <c r="O51" s="81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</row>
    <row r="52" spans="1:51" x14ac:dyDescent="0.25">
      <c r="A52" s="116">
        <v>17</v>
      </c>
      <c r="B52" s="118">
        <v>4</v>
      </c>
      <c r="C52" s="109">
        <v>54.9</v>
      </c>
      <c r="D52" s="118" t="s">
        <v>0</v>
      </c>
      <c r="E52" s="118" t="s">
        <v>88</v>
      </c>
      <c r="F52" s="118" t="s">
        <v>3</v>
      </c>
      <c r="G52" s="127">
        <v>18000</v>
      </c>
      <c r="H52" s="118"/>
      <c r="I52" s="81"/>
      <c r="J52" s="81"/>
      <c r="K52" s="81"/>
      <c r="L52" s="81"/>
      <c r="M52" s="81"/>
      <c r="N52" s="81"/>
      <c r="O52" s="81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</row>
    <row r="53" spans="1:51" x14ac:dyDescent="0.25">
      <c r="A53" s="116">
        <v>17</v>
      </c>
      <c r="B53" s="118">
        <v>4</v>
      </c>
      <c r="C53" s="109">
        <v>48.5</v>
      </c>
      <c r="D53" s="118" t="s">
        <v>0</v>
      </c>
      <c r="E53" s="118" t="s">
        <v>60</v>
      </c>
      <c r="F53" s="105" t="s">
        <v>3</v>
      </c>
      <c r="G53" s="129">
        <v>18000</v>
      </c>
      <c r="H53" s="105"/>
      <c r="I53" s="81"/>
      <c r="J53" s="81"/>
      <c r="K53" s="81"/>
      <c r="L53" s="81"/>
      <c r="M53" s="81"/>
      <c r="N53" s="81"/>
      <c r="O53" s="81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</row>
    <row r="54" spans="1:51" x14ac:dyDescent="0.25">
      <c r="A54" s="116">
        <v>17</v>
      </c>
      <c r="B54" s="118">
        <v>4</v>
      </c>
      <c r="C54" s="109">
        <v>177.1</v>
      </c>
      <c r="D54" s="118" t="s">
        <v>0</v>
      </c>
      <c r="E54" s="118" t="s">
        <v>60</v>
      </c>
      <c r="F54" s="105" t="s">
        <v>3</v>
      </c>
      <c r="G54" s="129">
        <v>18000</v>
      </c>
      <c r="H54" s="105"/>
      <c r="I54" s="81"/>
      <c r="J54" s="81"/>
      <c r="K54" s="81"/>
      <c r="L54" s="81"/>
      <c r="M54" s="81"/>
      <c r="N54" s="81"/>
      <c r="O54" s="81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</row>
    <row r="55" spans="1:51" x14ac:dyDescent="0.25">
      <c r="A55" s="116">
        <v>17</v>
      </c>
      <c r="B55" s="118">
        <v>4</v>
      </c>
      <c r="C55" s="109">
        <v>174.2</v>
      </c>
      <c r="D55" s="118" t="s">
        <v>0</v>
      </c>
      <c r="E55" s="118" t="s">
        <v>60</v>
      </c>
      <c r="F55" s="105" t="s">
        <v>3</v>
      </c>
      <c r="G55" s="129">
        <v>18000</v>
      </c>
      <c r="H55" s="105" t="s">
        <v>184</v>
      </c>
      <c r="I55" s="81"/>
      <c r="J55" s="81"/>
      <c r="K55" s="81"/>
      <c r="L55" s="81"/>
      <c r="M55" s="81"/>
      <c r="N55" s="81"/>
      <c r="O55" s="81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51" s="39" customFormat="1" ht="18.75" customHeight="1" x14ac:dyDescent="0.25">
      <c r="A56" s="116">
        <v>20</v>
      </c>
      <c r="B56" s="118">
        <v>1</v>
      </c>
      <c r="C56" s="109">
        <v>85.8</v>
      </c>
      <c r="D56" s="118" t="s">
        <v>135</v>
      </c>
      <c r="E56" s="118" t="s">
        <v>64</v>
      </c>
      <c r="F56" s="105" t="s">
        <v>3</v>
      </c>
      <c r="G56" s="129">
        <v>45000</v>
      </c>
      <c r="H56" s="118" t="s">
        <v>141</v>
      </c>
      <c r="I56" s="80"/>
      <c r="J56" s="80"/>
      <c r="K56" s="80"/>
      <c r="L56" s="80"/>
      <c r="M56" s="80"/>
      <c r="N56" s="80"/>
      <c r="O56" s="80"/>
    </row>
    <row r="57" spans="1:51" s="39" customFormat="1" ht="18.75" customHeight="1" x14ac:dyDescent="0.25">
      <c r="A57" s="111">
        <v>20</v>
      </c>
      <c r="B57" s="112" t="s">
        <v>38</v>
      </c>
      <c r="C57" s="113">
        <f>SUM(C56:C56)</f>
        <v>85.8</v>
      </c>
      <c r="D57" s="114"/>
      <c r="E57" s="114"/>
      <c r="F57" s="114"/>
      <c r="G57" s="115"/>
      <c r="H57" s="114"/>
      <c r="I57" s="80"/>
      <c r="J57" s="80"/>
      <c r="K57" s="80"/>
      <c r="L57" s="80"/>
      <c r="M57" s="80"/>
      <c r="N57" s="80"/>
      <c r="O57" s="80"/>
    </row>
    <row r="58" spans="1:51" s="39" customFormat="1" ht="18.75" customHeight="1" x14ac:dyDescent="0.25">
      <c r="A58" s="192">
        <v>21</v>
      </c>
      <c r="B58" s="193">
        <v>2</v>
      </c>
      <c r="C58" s="194">
        <v>1185.7</v>
      </c>
      <c r="D58" s="193" t="s">
        <v>178</v>
      </c>
      <c r="E58" s="193" t="s">
        <v>179</v>
      </c>
      <c r="F58" s="193"/>
      <c r="G58" s="195"/>
      <c r="H58" s="193" t="s">
        <v>180</v>
      </c>
      <c r="I58" s="80"/>
      <c r="J58" s="80"/>
      <c r="K58" s="80"/>
      <c r="L58" s="80"/>
      <c r="M58" s="80"/>
      <c r="N58" s="80"/>
      <c r="O58" s="80"/>
    </row>
    <row r="59" spans="1:51" s="93" customFormat="1" ht="15" customHeight="1" x14ac:dyDescent="0.25">
      <c r="A59" s="185">
        <v>21</v>
      </c>
      <c r="B59" s="186">
        <v>3</v>
      </c>
      <c r="C59" s="189">
        <v>170.4</v>
      </c>
      <c r="D59" s="186" t="s">
        <v>0</v>
      </c>
      <c r="E59" s="186" t="s">
        <v>87</v>
      </c>
      <c r="F59" s="186" t="s">
        <v>3</v>
      </c>
      <c r="G59" s="190">
        <v>18000</v>
      </c>
      <c r="H59" s="200" t="s">
        <v>147</v>
      </c>
      <c r="I59" s="92"/>
      <c r="J59" s="92"/>
      <c r="K59" s="92"/>
      <c r="L59" s="92"/>
      <c r="M59" s="92"/>
      <c r="N59" s="92"/>
      <c r="O59" s="92"/>
    </row>
    <row r="60" spans="1:51" s="93" customFormat="1" ht="15" customHeight="1" x14ac:dyDescent="0.25">
      <c r="A60" s="116">
        <v>21</v>
      </c>
      <c r="B60" s="118">
        <v>3</v>
      </c>
      <c r="C60" s="109">
        <v>168.5</v>
      </c>
      <c r="D60" s="118" t="s">
        <v>0</v>
      </c>
      <c r="E60" s="118" t="s">
        <v>87</v>
      </c>
      <c r="F60" s="118" t="s">
        <v>3</v>
      </c>
      <c r="G60" s="127">
        <v>18000</v>
      </c>
      <c r="H60" s="182" t="s">
        <v>151</v>
      </c>
      <c r="I60" s="92"/>
      <c r="J60" s="92"/>
      <c r="K60" s="92"/>
      <c r="L60" s="92"/>
      <c r="M60" s="92"/>
      <c r="N60" s="92"/>
      <c r="O60" s="92"/>
    </row>
    <row r="61" spans="1:51" s="93" customFormat="1" ht="15" customHeight="1" x14ac:dyDescent="0.25">
      <c r="A61" s="185">
        <v>21</v>
      </c>
      <c r="B61" s="186">
        <v>3</v>
      </c>
      <c r="C61" s="189">
        <v>36.4</v>
      </c>
      <c r="D61" s="186" t="s">
        <v>0</v>
      </c>
      <c r="E61" s="186" t="s">
        <v>87</v>
      </c>
      <c r="F61" s="186" t="s">
        <v>3</v>
      </c>
      <c r="G61" s="190">
        <v>18000</v>
      </c>
      <c r="H61" s="200" t="s">
        <v>185</v>
      </c>
      <c r="I61" s="92"/>
      <c r="J61" s="92"/>
      <c r="K61" s="92"/>
      <c r="L61" s="92"/>
      <c r="M61" s="92"/>
      <c r="N61" s="92"/>
      <c r="O61" s="92"/>
    </row>
    <row r="62" spans="1:51" s="40" customFormat="1" ht="17.25" customHeight="1" x14ac:dyDescent="0.25">
      <c r="A62" s="132">
        <v>21</v>
      </c>
      <c r="B62" s="133" t="s">
        <v>38</v>
      </c>
      <c r="C62" s="113">
        <f>SUM(C58:C61)</f>
        <v>1561.0000000000002</v>
      </c>
      <c r="D62" s="134"/>
      <c r="E62" s="134"/>
      <c r="F62" s="134"/>
      <c r="G62" s="115"/>
      <c r="H62" s="114"/>
      <c r="I62" s="77"/>
      <c r="J62" s="77"/>
      <c r="K62" s="77"/>
      <c r="L62" s="77"/>
      <c r="M62" s="77"/>
      <c r="N62" s="77"/>
      <c r="O62" s="77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s="40" customFormat="1" ht="17.25" customHeight="1" x14ac:dyDescent="0.25">
      <c r="A63" s="108">
        <v>23</v>
      </c>
      <c r="B63" s="105" t="s">
        <v>120</v>
      </c>
      <c r="C63" s="110">
        <v>83</v>
      </c>
      <c r="D63" s="105" t="s">
        <v>0</v>
      </c>
      <c r="E63" s="105" t="s">
        <v>5</v>
      </c>
      <c r="F63" s="105" t="s">
        <v>3</v>
      </c>
      <c r="G63" s="106">
        <v>12000</v>
      </c>
      <c r="H63" s="131"/>
      <c r="I63" s="77"/>
      <c r="J63" s="77"/>
      <c r="K63" s="77"/>
      <c r="L63" s="77"/>
      <c r="M63" s="77"/>
      <c r="N63" s="77"/>
      <c r="O63" s="77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s="40" customFormat="1" ht="17.25" customHeight="1" x14ac:dyDescent="0.25">
      <c r="A64" s="132">
        <v>23</v>
      </c>
      <c r="B64" s="133" t="s">
        <v>38</v>
      </c>
      <c r="C64" s="113">
        <f>SUM(C63:C63)</f>
        <v>83</v>
      </c>
      <c r="D64" s="134"/>
      <c r="E64" s="134"/>
      <c r="F64" s="134"/>
      <c r="G64" s="115"/>
      <c r="H64" s="114"/>
      <c r="I64" s="77"/>
      <c r="J64" s="77"/>
      <c r="K64" s="77"/>
      <c r="L64" s="77"/>
      <c r="M64" s="77"/>
      <c r="N64" s="77"/>
      <c r="O64" s="77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s="40" customFormat="1" x14ac:dyDescent="0.25">
      <c r="A65" s="135" t="s">
        <v>35</v>
      </c>
      <c r="B65" s="133" t="s">
        <v>38</v>
      </c>
      <c r="C65" s="113" t="e">
        <f>SUM(#REF!)</f>
        <v>#REF!</v>
      </c>
      <c r="D65" s="136"/>
      <c r="E65" s="137"/>
      <c r="F65" s="137"/>
      <c r="G65" s="138"/>
      <c r="H65" s="138"/>
      <c r="I65" s="68"/>
      <c r="J65" s="68"/>
      <c r="K65" s="68"/>
      <c r="L65" s="68"/>
      <c r="M65" s="68"/>
      <c r="N65" s="68"/>
      <c r="O65" s="68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5">
      <c r="A66" s="143">
        <v>25</v>
      </c>
      <c r="B66" s="144">
        <v>1</v>
      </c>
      <c r="C66" s="145">
        <v>400</v>
      </c>
      <c r="D66" s="125" t="s">
        <v>126</v>
      </c>
      <c r="E66" s="125" t="s">
        <v>127</v>
      </c>
      <c r="F66" s="105" t="s">
        <v>3</v>
      </c>
      <c r="G66" s="127">
        <v>10000</v>
      </c>
      <c r="H66" s="126" t="s">
        <v>186</v>
      </c>
      <c r="I66" s="80"/>
      <c r="J66" s="80"/>
      <c r="K66" s="80"/>
      <c r="L66" s="80"/>
      <c r="M66" s="80"/>
      <c r="N66" s="80"/>
      <c r="O66" s="80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ht="15.75" customHeight="1" x14ac:dyDescent="0.25">
      <c r="A67" s="132">
        <v>25</v>
      </c>
      <c r="B67" s="133" t="s">
        <v>38</v>
      </c>
      <c r="C67" s="113">
        <f>SUM(C66)</f>
        <v>400</v>
      </c>
      <c r="D67" s="137"/>
      <c r="E67" s="137"/>
      <c r="F67" s="137"/>
      <c r="G67" s="138"/>
      <c r="H67" s="138"/>
      <c r="I67" s="80"/>
      <c r="J67" s="80"/>
      <c r="K67" s="80"/>
      <c r="L67" s="80"/>
      <c r="M67" s="80"/>
      <c r="N67" s="80"/>
      <c r="O67" s="80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ht="15.75" customHeight="1" x14ac:dyDescent="0.25">
      <c r="A68" s="143">
        <v>30</v>
      </c>
      <c r="B68" s="161">
        <v>1</v>
      </c>
      <c r="C68" s="109">
        <v>124.2</v>
      </c>
      <c r="D68" s="146" t="s">
        <v>129</v>
      </c>
      <c r="E68" s="124" t="s">
        <v>130</v>
      </c>
      <c r="F68" s="124" t="s">
        <v>3</v>
      </c>
      <c r="G68" s="115">
        <v>11000</v>
      </c>
      <c r="H68" s="174" t="s">
        <v>187</v>
      </c>
      <c r="I68" s="82"/>
      <c r="J68" s="85"/>
      <c r="K68" s="85"/>
      <c r="L68" s="85"/>
      <c r="M68" s="85"/>
      <c r="N68" s="82"/>
      <c r="O68" s="85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5">
      <c r="A69" s="132">
        <v>30</v>
      </c>
      <c r="B69" s="133" t="s">
        <v>38</v>
      </c>
      <c r="C69" s="113">
        <f>SUM(C68:C68)</f>
        <v>124.2</v>
      </c>
      <c r="D69" s="134"/>
      <c r="E69" s="134"/>
      <c r="F69" s="134"/>
      <c r="G69" s="129"/>
      <c r="H69" s="114"/>
      <c r="I69" s="80"/>
      <c r="J69" s="80"/>
      <c r="K69" s="80"/>
      <c r="L69" s="80"/>
      <c r="M69" s="80"/>
      <c r="N69" s="80"/>
      <c r="O69" s="80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5">
      <c r="A70" s="143" t="s">
        <v>57</v>
      </c>
      <c r="B70" s="147">
        <v>2</v>
      </c>
      <c r="C70" s="171">
        <v>36.299999999999997</v>
      </c>
      <c r="D70" s="124" t="s">
        <v>0</v>
      </c>
      <c r="E70" s="124" t="s">
        <v>88</v>
      </c>
      <c r="F70" s="124" t="s">
        <v>10</v>
      </c>
      <c r="G70" s="141">
        <v>10000</v>
      </c>
      <c r="H70" s="118"/>
      <c r="I70" s="80"/>
      <c r="J70" s="80"/>
      <c r="K70" s="85"/>
      <c r="L70" s="85"/>
      <c r="M70" s="85"/>
      <c r="N70" s="80"/>
      <c r="O70" s="85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s="40" customFormat="1" ht="15" customHeight="1" x14ac:dyDescent="0.25">
      <c r="A71" s="135" t="s">
        <v>40</v>
      </c>
      <c r="B71" s="133" t="s">
        <v>38</v>
      </c>
      <c r="C71" s="113">
        <f>SUM(C70:C70)</f>
        <v>36.299999999999997</v>
      </c>
      <c r="D71" s="134"/>
      <c r="E71" s="134"/>
      <c r="F71" s="134"/>
      <c r="G71" s="114"/>
      <c r="H71" s="114"/>
      <c r="I71" s="80"/>
      <c r="J71" s="80"/>
      <c r="K71" s="80"/>
      <c r="L71" s="80"/>
      <c r="M71" s="80"/>
      <c r="N71" s="80"/>
      <c r="O71" s="80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s="40" customFormat="1" ht="15" customHeight="1" x14ac:dyDescent="0.25">
      <c r="A72" s="148">
        <v>32</v>
      </c>
      <c r="B72" s="139">
        <v>1</v>
      </c>
      <c r="C72" s="140">
        <v>169.4</v>
      </c>
      <c r="D72" s="124" t="s">
        <v>9</v>
      </c>
      <c r="E72" s="124" t="s">
        <v>62</v>
      </c>
      <c r="F72" s="124" t="s">
        <v>3</v>
      </c>
      <c r="G72" s="141">
        <v>14000</v>
      </c>
      <c r="H72" s="114"/>
      <c r="I72" s="80"/>
      <c r="J72" s="80"/>
      <c r="K72" s="80"/>
      <c r="L72" s="80"/>
      <c r="M72" s="80"/>
      <c r="N72" s="80"/>
      <c r="O72" s="80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s="40" customFormat="1" ht="15" customHeight="1" x14ac:dyDescent="0.25">
      <c r="A73" s="148">
        <v>32</v>
      </c>
      <c r="B73" s="139">
        <v>2</v>
      </c>
      <c r="C73" s="140">
        <v>175.9</v>
      </c>
      <c r="D73" s="124" t="s">
        <v>0</v>
      </c>
      <c r="E73" s="124" t="s">
        <v>60</v>
      </c>
      <c r="F73" s="124" t="s">
        <v>10</v>
      </c>
      <c r="G73" s="141">
        <v>10000</v>
      </c>
      <c r="H73" s="142"/>
      <c r="I73" s="80"/>
      <c r="J73" s="85"/>
      <c r="K73" s="85"/>
      <c r="L73" s="85"/>
      <c r="M73" s="85"/>
      <c r="N73" s="85"/>
      <c r="O73" s="85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s="40" customFormat="1" ht="15" customHeight="1" x14ac:dyDescent="0.25">
      <c r="A74" s="148">
        <v>32</v>
      </c>
      <c r="B74" s="139">
        <v>3</v>
      </c>
      <c r="C74" s="140">
        <v>45.3</v>
      </c>
      <c r="D74" s="124" t="s">
        <v>0</v>
      </c>
      <c r="E74" s="124" t="s">
        <v>109</v>
      </c>
      <c r="F74" s="124" t="s">
        <v>3</v>
      </c>
      <c r="G74" s="141">
        <v>10000</v>
      </c>
      <c r="H74" s="142"/>
      <c r="I74" s="80"/>
      <c r="J74" s="85"/>
      <c r="K74" s="85"/>
      <c r="L74" s="85"/>
      <c r="M74" s="85"/>
      <c r="N74" s="85"/>
      <c r="O74" s="85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5">
      <c r="A75" s="111">
        <v>32</v>
      </c>
      <c r="B75" s="112" t="s">
        <v>38</v>
      </c>
      <c r="C75" s="113">
        <f>SUM(C72:C74)</f>
        <v>390.6</v>
      </c>
      <c r="D75" s="114"/>
      <c r="E75" s="114"/>
      <c r="F75" s="114"/>
      <c r="G75" s="115"/>
      <c r="H75" s="114"/>
      <c r="I75" s="80"/>
      <c r="J75" s="80"/>
      <c r="K75" s="80"/>
      <c r="L75" s="80"/>
      <c r="M75" s="80"/>
      <c r="N75" s="80"/>
      <c r="O75" s="80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s="39" customFormat="1" x14ac:dyDescent="0.25">
      <c r="A76" s="192">
        <v>34</v>
      </c>
      <c r="B76" s="196">
        <v>1</v>
      </c>
      <c r="C76" s="194">
        <v>16</v>
      </c>
      <c r="D76" s="193" t="s">
        <v>8</v>
      </c>
      <c r="E76" s="193"/>
      <c r="F76" s="193"/>
      <c r="G76" s="195"/>
      <c r="H76" s="193"/>
      <c r="I76" s="80"/>
      <c r="J76" s="80"/>
      <c r="K76" s="80"/>
      <c r="L76" s="80"/>
      <c r="M76" s="80"/>
      <c r="N76" s="80"/>
      <c r="O76" s="80"/>
    </row>
    <row r="77" spans="1:51" s="39" customFormat="1" x14ac:dyDescent="0.25">
      <c r="A77" s="192">
        <v>34</v>
      </c>
      <c r="B77" s="196">
        <v>1</v>
      </c>
      <c r="C77" s="194">
        <v>16.2</v>
      </c>
      <c r="D77" s="193" t="s">
        <v>8</v>
      </c>
      <c r="E77" s="193"/>
      <c r="F77" s="193"/>
      <c r="G77" s="195"/>
      <c r="H77" s="193"/>
      <c r="I77" s="80"/>
      <c r="J77" s="80"/>
      <c r="K77" s="80"/>
      <c r="L77" s="80"/>
      <c r="M77" s="80"/>
      <c r="N77" s="80"/>
      <c r="O77" s="80"/>
    </row>
    <row r="78" spans="1:51" x14ac:dyDescent="0.25">
      <c r="A78" s="111">
        <v>34</v>
      </c>
      <c r="B78" s="112" t="s">
        <v>38</v>
      </c>
      <c r="C78" s="113">
        <f>SUM(C76:C77)</f>
        <v>32.200000000000003</v>
      </c>
      <c r="D78" s="114"/>
      <c r="E78" s="114"/>
      <c r="F78" s="114"/>
      <c r="G78" s="115"/>
      <c r="H78" s="114"/>
      <c r="I78" s="80"/>
      <c r="J78" s="80"/>
      <c r="K78" s="80"/>
      <c r="L78" s="80"/>
      <c r="M78" s="80"/>
      <c r="N78" s="80"/>
      <c r="O78" s="80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5">
      <c r="A79" s="116">
        <v>42</v>
      </c>
      <c r="B79" s="117">
        <v>1</v>
      </c>
      <c r="C79" s="109">
        <v>114</v>
      </c>
      <c r="D79" s="118" t="s">
        <v>136</v>
      </c>
      <c r="E79" s="114" t="s">
        <v>137</v>
      </c>
      <c r="F79" s="118" t="s">
        <v>3</v>
      </c>
      <c r="G79" s="115">
        <v>11000</v>
      </c>
      <c r="H79" s="118"/>
      <c r="I79" s="68"/>
      <c r="J79" s="68"/>
      <c r="K79" s="68"/>
      <c r="L79" s="68"/>
      <c r="M79" s="68"/>
      <c r="N79" s="68"/>
      <c r="O79" s="68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5">
      <c r="A80" s="111">
        <v>42</v>
      </c>
      <c r="B80" s="112" t="s">
        <v>38</v>
      </c>
      <c r="C80" s="113">
        <f>SUM(C79)</f>
        <v>114</v>
      </c>
      <c r="D80" s="138"/>
      <c r="E80" s="138"/>
      <c r="F80" s="138"/>
      <c r="G80" s="138"/>
      <c r="H80" s="138"/>
      <c r="I80" s="68"/>
      <c r="J80" s="68"/>
      <c r="K80" s="68"/>
      <c r="L80" s="68"/>
      <c r="M80" s="68"/>
      <c r="N80" s="68"/>
      <c r="O80" s="68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5">
      <c r="A81" s="116">
        <v>45</v>
      </c>
      <c r="B81" s="117">
        <v>1.2</v>
      </c>
      <c r="C81" s="109">
        <v>481.6</v>
      </c>
      <c r="D81" s="118" t="s">
        <v>168</v>
      </c>
      <c r="E81" s="118" t="s">
        <v>169</v>
      </c>
      <c r="F81" s="118" t="s">
        <v>3</v>
      </c>
      <c r="G81" s="115">
        <v>15000</v>
      </c>
      <c r="H81" s="118"/>
      <c r="I81" s="68"/>
      <c r="J81" s="68"/>
      <c r="K81" s="68"/>
      <c r="L81" s="68"/>
      <c r="M81" s="68"/>
      <c r="N81" s="68"/>
      <c r="O81" s="68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5">
      <c r="A82" s="111">
        <v>45</v>
      </c>
      <c r="B82" s="112" t="s">
        <v>38</v>
      </c>
      <c r="C82" s="113">
        <f>C81</f>
        <v>481.6</v>
      </c>
      <c r="D82" s="114"/>
      <c r="E82" s="114"/>
      <c r="F82" s="114"/>
      <c r="G82" s="115"/>
      <c r="H82" s="114"/>
      <c r="I82" s="68"/>
      <c r="J82" s="68"/>
      <c r="K82" s="68"/>
      <c r="L82" s="68"/>
      <c r="M82" s="68"/>
      <c r="N82" s="68"/>
      <c r="O82" s="68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5">
      <c r="A83" s="116">
        <v>46</v>
      </c>
      <c r="B83" s="117">
        <v>1.2</v>
      </c>
      <c r="C83" s="109">
        <v>1379.3</v>
      </c>
      <c r="D83" s="118" t="s">
        <v>168</v>
      </c>
      <c r="E83" s="118" t="s">
        <v>169</v>
      </c>
      <c r="F83" s="118" t="s">
        <v>3</v>
      </c>
      <c r="G83" s="115">
        <v>15000</v>
      </c>
      <c r="H83" s="118"/>
      <c r="I83" s="68"/>
      <c r="J83" s="68"/>
      <c r="K83" s="68"/>
      <c r="L83" s="68"/>
      <c r="M83" s="68"/>
      <c r="N83" s="68"/>
      <c r="O83" s="68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5">
      <c r="A84" s="111">
        <v>46</v>
      </c>
      <c r="B84" s="112" t="s">
        <v>38</v>
      </c>
      <c r="C84" s="113">
        <f>C83</f>
        <v>1379.3</v>
      </c>
      <c r="D84" s="114"/>
      <c r="E84" s="114"/>
      <c r="F84" s="114"/>
      <c r="G84" s="115"/>
      <c r="H84" s="114"/>
      <c r="I84" s="68"/>
      <c r="J84" s="68"/>
      <c r="K84" s="68"/>
      <c r="L84" s="68"/>
      <c r="M84" s="68"/>
      <c r="N84" s="68"/>
      <c r="O84" s="68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5">
      <c r="A85" s="116">
        <v>48</v>
      </c>
      <c r="B85" s="117">
        <v>1.2</v>
      </c>
      <c r="C85" s="109">
        <v>2043.2</v>
      </c>
      <c r="D85" s="118" t="s">
        <v>168</v>
      </c>
      <c r="E85" s="118" t="s">
        <v>169</v>
      </c>
      <c r="F85" s="118" t="s">
        <v>3</v>
      </c>
      <c r="G85" s="115">
        <v>15000</v>
      </c>
      <c r="H85" s="118"/>
      <c r="I85" s="68"/>
      <c r="J85" s="68"/>
      <c r="K85" s="68"/>
      <c r="L85" s="68"/>
      <c r="M85" s="68"/>
      <c r="N85" s="68"/>
      <c r="O85" s="68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5">
      <c r="A86" s="111">
        <v>48</v>
      </c>
      <c r="B86" s="112" t="s">
        <v>38</v>
      </c>
      <c r="C86" s="113">
        <f>C85</f>
        <v>2043.2</v>
      </c>
      <c r="D86" s="114"/>
      <c r="E86" s="114"/>
      <c r="F86" s="114"/>
      <c r="G86" s="115"/>
      <c r="H86" s="114"/>
      <c r="I86" s="68"/>
      <c r="J86" s="68"/>
      <c r="K86" s="68"/>
      <c r="L86" s="68"/>
      <c r="M86" s="68"/>
      <c r="N86" s="68"/>
      <c r="O86" s="68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s="45" customFormat="1" x14ac:dyDescent="0.25">
      <c r="A87" s="128">
        <v>66</v>
      </c>
      <c r="B87" s="114">
        <v>1</v>
      </c>
      <c r="C87" s="149">
        <v>3.4</v>
      </c>
      <c r="D87" s="118" t="s">
        <v>49</v>
      </c>
      <c r="E87" s="114"/>
      <c r="F87" s="114"/>
      <c r="G87" s="115">
        <v>60000</v>
      </c>
      <c r="H87" s="114"/>
      <c r="I87" s="80"/>
      <c r="J87" s="80"/>
      <c r="K87" s="80"/>
      <c r="L87" s="80"/>
      <c r="M87" s="80"/>
      <c r="N87" s="80"/>
      <c r="O87" s="80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s="45" customFormat="1" x14ac:dyDescent="0.25">
      <c r="A88" s="108">
        <v>66</v>
      </c>
      <c r="B88" s="105">
        <v>3</v>
      </c>
      <c r="C88" s="150">
        <v>105.1</v>
      </c>
      <c r="D88" s="105" t="s">
        <v>0</v>
      </c>
      <c r="E88" s="142" t="s">
        <v>87</v>
      </c>
      <c r="F88" s="105" t="s">
        <v>3</v>
      </c>
      <c r="G88" s="106">
        <v>18000</v>
      </c>
      <c r="H88" s="105"/>
      <c r="I88" s="80"/>
      <c r="J88" s="80"/>
      <c r="K88" s="80"/>
      <c r="L88" s="80"/>
      <c r="M88" s="80"/>
      <c r="N88" s="80"/>
      <c r="O88" s="80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s="45" customFormat="1" x14ac:dyDescent="0.25">
      <c r="A89" s="108">
        <v>66</v>
      </c>
      <c r="B89" s="105">
        <v>3</v>
      </c>
      <c r="C89" s="150">
        <v>94.1</v>
      </c>
      <c r="D89" s="105" t="s">
        <v>0</v>
      </c>
      <c r="E89" s="142" t="s">
        <v>87</v>
      </c>
      <c r="F89" s="105" t="s">
        <v>3</v>
      </c>
      <c r="G89" s="106">
        <v>18000</v>
      </c>
      <c r="H89" s="105"/>
      <c r="I89" s="80"/>
      <c r="J89" s="80"/>
      <c r="K89" s="80"/>
      <c r="L89" s="80"/>
      <c r="M89" s="80"/>
      <c r="N89" s="80"/>
      <c r="O89" s="80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s="45" customFormat="1" x14ac:dyDescent="0.25">
      <c r="A90" s="108">
        <v>66</v>
      </c>
      <c r="B90" s="105">
        <v>4</v>
      </c>
      <c r="C90" s="150">
        <v>99.2</v>
      </c>
      <c r="D90" s="105" t="s">
        <v>0</v>
      </c>
      <c r="E90" s="142" t="s">
        <v>87</v>
      </c>
      <c r="F90" s="105" t="s">
        <v>3</v>
      </c>
      <c r="G90" s="106">
        <v>15500</v>
      </c>
      <c r="H90" s="105" t="s">
        <v>95</v>
      </c>
      <c r="I90" s="77"/>
      <c r="J90" s="77"/>
      <c r="K90" s="77"/>
      <c r="L90" s="77"/>
      <c r="M90" s="77"/>
      <c r="N90" s="77"/>
      <c r="O90" s="77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s="45" customFormat="1" x14ac:dyDescent="0.25">
      <c r="A91" s="108">
        <v>66</v>
      </c>
      <c r="B91" s="105">
        <v>4</v>
      </c>
      <c r="C91" s="150">
        <v>54</v>
      </c>
      <c r="D91" s="105" t="s">
        <v>0</v>
      </c>
      <c r="E91" s="142" t="s">
        <v>87</v>
      </c>
      <c r="F91" s="105" t="s">
        <v>3</v>
      </c>
      <c r="G91" s="106">
        <v>18000</v>
      </c>
      <c r="H91" s="105"/>
      <c r="I91" s="77"/>
      <c r="J91" s="77"/>
      <c r="K91" s="77"/>
      <c r="L91" s="77"/>
      <c r="M91" s="77"/>
      <c r="N91" s="77"/>
      <c r="O91" s="77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s="45" customFormat="1" x14ac:dyDescent="0.25">
      <c r="A92" s="108">
        <v>66</v>
      </c>
      <c r="B92" s="105" t="s">
        <v>155</v>
      </c>
      <c r="C92" s="150">
        <v>107</v>
      </c>
      <c r="D92" s="105" t="s">
        <v>0</v>
      </c>
      <c r="E92" s="142" t="s">
        <v>87</v>
      </c>
      <c r="F92" s="105" t="s">
        <v>3</v>
      </c>
      <c r="G92" s="115">
        <v>8500</v>
      </c>
      <c r="H92" s="105"/>
      <c r="I92" s="77"/>
      <c r="J92" s="77"/>
      <c r="K92" s="77"/>
      <c r="L92" s="77"/>
      <c r="M92" s="77"/>
      <c r="N92" s="77"/>
      <c r="O92" s="77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s="45" customFormat="1" x14ac:dyDescent="0.25">
      <c r="A93" s="108">
        <v>66</v>
      </c>
      <c r="B93" s="105" t="s">
        <v>155</v>
      </c>
      <c r="C93" s="150">
        <v>13.5</v>
      </c>
      <c r="D93" s="105" t="s">
        <v>0</v>
      </c>
      <c r="E93" s="142" t="s">
        <v>2</v>
      </c>
      <c r="F93" s="105" t="s">
        <v>3</v>
      </c>
      <c r="G93" s="115">
        <v>11000</v>
      </c>
      <c r="H93" s="105"/>
      <c r="I93" s="77"/>
      <c r="J93" s="77"/>
      <c r="K93" s="77"/>
      <c r="L93" s="77"/>
      <c r="M93" s="77"/>
      <c r="N93" s="77"/>
      <c r="O93" s="77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s="45" customFormat="1" x14ac:dyDescent="0.25">
      <c r="A94" s="108">
        <v>66</v>
      </c>
      <c r="B94" s="105" t="s">
        <v>155</v>
      </c>
      <c r="C94" s="150">
        <v>108.8</v>
      </c>
      <c r="D94" s="105" t="s">
        <v>0</v>
      </c>
      <c r="E94" s="142" t="s">
        <v>87</v>
      </c>
      <c r="F94" s="105" t="s">
        <v>3</v>
      </c>
      <c r="G94" s="115">
        <v>8500</v>
      </c>
      <c r="H94" s="105" t="s">
        <v>96</v>
      </c>
      <c r="I94" s="77"/>
      <c r="J94" s="77"/>
      <c r="K94" s="77"/>
      <c r="L94" s="77"/>
      <c r="M94" s="77"/>
      <c r="N94" s="77"/>
      <c r="O94" s="77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s="45" customFormat="1" x14ac:dyDescent="0.25">
      <c r="A95" s="108">
        <v>66</v>
      </c>
      <c r="B95" s="105" t="s">
        <v>154</v>
      </c>
      <c r="C95" s="150">
        <v>35.6</v>
      </c>
      <c r="D95" s="105" t="s">
        <v>0</v>
      </c>
      <c r="E95" s="105" t="s">
        <v>112</v>
      </c>
      <c r="F95" s="105" t="s">
        <v>3</v>
      </c>
      <c r="G95" s="115">
        <v>18000</v>
      </c>
      <c r="H95" s="105"/>
      <c r="I95" s="77"/>
      <c r="J95" s="77"/>
      <c r="K95" s="77"/>
      <c r="L95" s="77"/>
      <c r="M95" s="77"/>
      <c r="N95" s="77"/>
      <c r="O95" s="77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s="45" customFormat="1" x14ac:dyDescent="0.25">
      <c r="A96" s="108">
        <v>66</v>
      </c>
      <c r="B96" s="105" t="s">
        <v>154</v>
      </c>
      <c r="C96" s="150">
        <v>67</v>
      </c>
      <c r="D96" s="105" t="s">
        <v>0</v>
      </c>
      <c r="E96" s="105" t="s">
        <v>87</v>
      </c>
      <c r="F96" s="105" t="s">
        <v>3</v>
      </c>
      <c r="G96" s="115">
        <v>18000</v>
      </c>
      <c r="H96" s="105"/>
      <c r="I96" s="77"/>
      <c r="J96" s="77"/>
      <c r="K96" s="77"/>
      <c r="L96" s="77"/>
      <c r="M96" s="77"/>
      <c r="N96" s="77"/>
      <c r="O96" s="77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s="45" customFormat="1" x14ac:dyDescent="0.25">
      <c r="A97" s="108">
        <v>66</v>
      </c>
      <c r="B97" s="105" t="s">
        <v>154</v>
      </c>
      <c r="C97" s="150">
        <v>99</v>
      </c>
      <c r="D97" s="105" t="s">
        <v>0</v>
      </c>
      <c r="E97" s="105" t="s">
        <v>87</v>
      </c>
      <c r="F97" s="105" t="s">
        <v>3</v>
      </c>
      <c r="G97" s="115">
        <v>18000</v>
      </c>
      <c r="H97" s="105"/>
      <c r="I97" s="77"/>
      <c r="J97" s="77"/>
      <c r="K97" s="77"/>
      <c r="L97" s="77"/>
      <c r="M97" s="77"/>
      <c r="N97" s="77"/>
      <c r="O97" s="77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s="45" customFormat="1" x14ac:dyDescent="0.25">
      <c r="A98" s="108">
        <v>66</v>
      </c>
      <c r="B98" s="105" t="s">
        <v>153</v>
      </c>
      <c r="C98" s="150">
        <v>45.8</v>
      </c>
      <c r="D98" s="105" t="s">
        <v>0</v>
      </c>
      <c r="E98" s="105" t="s">
        <v>112</v>
      </c>
      <c r="F98" s="105" t="s">
        <v>3</v>
      </c>
      <c r="G98" s="115">
        <v>12000</v>
      </c>
      <c r="H98" s="105"/>
      <c r="I98" s="77"/>
      <c r="J98" s="77"/>
      <c r="K98" s="77"/>
      <c r="L98" s="77"/>
      <c r="M98" s="77"/>
      <c r="N98" s="77"/>
      <c r="O98" s="77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s="45" customFormat="1" x14ac:dyDescent="0.25">
      <c r="A99" s="108">
        <v>66</v>
      </c>
      <c r="B99" s="105" t="s">
        <v>153</v>
      </c>
      <c r="C99" s="150">
        <v>36.200000000000003</v>
      </c>
      <c r="D99" s="105" t="s">
        <v>0</v>
      </c>
      <c r="E99" s="105" t="s">
        <v>173</v>
      </c>
      <c r="F99" s="105" t="s">
        <v>3</v>
      </c>
      <c r="G99" s="115">
        <v>12000</v>
      </c>
      <c r="H99" s="105"/>
      <c r="I99" s="77"/>
      <c r="J99" s="77"/>
      <c r="K99" s="77"/>
      <c r="L99" s="77"/>
      <c r="M99" s="77"/>
      <c r="N99" s="77"/>
      <c r="O99" s="77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s="45" customFormat="1" x14ac:dyDescent="0.25">
      <c r="A100" s="108">
        <v>66</v>
      </c>
      <c r="B100" s="105" t="s">
        <v>153</v>
      </c>
      <c r="C100" s="150">
        <v>38.5</v>
      </c>
      <c r="D100" s="105" t="s">
        <v>0</v>
      </c>
      <c r="E100" s="105" t="s">
        <v>88</v>
      </c>
      <c r="F100" s="105" t="s">
        <v>3</v>
      </c>
      <c r="G100" s="115">
        <v>12000</v>
      </c>
      <c r="H100" s="105"/>
      <c r="I100" s="77"/>
      <c r="J100" s="77"/>
      <c r="K100" s="77"/>
      <c r="L100" s="77"/>
      <c r="M100" s="77"/>
      <c r="N100" s="77"/>
      <c r="O100" s="77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s="45" customFormat="1" x14ac:dyDescent="0.25">
      <c r="A101" s="108">
        <v>66</v>
      </c>
      <c r="B101" s="105" t="s">
        <v>153</v>
      </c>
      <c r="C101" s="150">
        <v>5.0999999999999996</v>
      </c>
      <c r="D101" s="105" t="s">
        <v>0</v>
      </c>
      <c r="E101" s="105" t="s">
        <v>88</v>
      </c>
      <c r="F101" s="105" t="s">
        <v>3</v>
      </c>
      <c r="G101" s="115">
        <v>12000</v>
      </c>
      <c r="H101" s="105"/>
      <c r="I101" s="77"/>
      <c r="J101" s="77"/>
      <c r="K101" s="77"/>
      <c r="L101" s="77"/>
      <c r="M101" s="77"/>
      <c r="N101" s="77"/>
      <c r="O101" s="77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s="45" customFormat="1" x14ac:dyDescent="0.25">
      <c r="A102" s="185">
        <v>66</v>
      </c>
      <c r="B102" s="186" t="s">
        <v>152</v>
      </c>
      <c r="C102" s="187">
        <v>55.9</v>
      </c>
      <c r="D102" s="186" t="s">
        <v>0</v>
      </c>
      <c r="E102" s="186" t="s">
        <v>87</v>
      </c>
      <c r="F102" s="186" t="s">
        <v>3</v>
      </c>
      <c r="G102" s="188">
        <v>18000</v>
      </c>
      <c r="H102" s="186" t="s">
        <v>174</v>
      </c>
      <c r="I102" s="77"/>
      <c r="J102" s="77"/>
      <c r="K102" s="77"/>
      <c r="L102" s="77"/>
      <c r="M102" s="77"/>
      <c r="N102" s="77"/>
      <c r="O102" s="77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s="45" customFormat="1" x14ac:dyDescent="0.25">
      <c r="A103" s="108">
        <v>66</v>
      </c>
      <c r="B103" s="105" t="s">
        <v>152</v>
      </c>
      <c r="C103" s="150">
        <v>71.7</v>
      </c>
      <c r="D103" s="105" t="s">
        <v>0</v>
      </c>
      <c r="E103" s="105" t="s">
        <v>87</v>
      </c>
      <c r="F103" s="105" t="s">
        <v>3</v>
      </c>
      <c r="G103" s="115">
        <v>18000</v>
      </c>
      <c r="H103" s="105"/>
      <c r="I103" s="77"/>
      <c r="J103" s="77"/>
      <c r="K103" s="77"/>
      <c r="L103" s="77"/>
      <c r="M103" s="77"/>
      <c r="N103" s="77"/>
      <c r="O103" s="77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s="45" customFormat="1" x14ac:dyDescent="0.25">
      <c r="A104" s="108">
        <v>66</v>
      </c>
      <c r="B104" s="105" t="s">
        <v>156</v>
      </c>
      <c r="C104" s="150">
        <v>102.2</v>
      </c>
      <c r="D104" s="105" t="s">
        <v>0</v>
      </c>
      <c r="E104" s="142" t="s">
        <v>2</v>
      </c>
      <c r="F104" s="105" t="s">
        <v>3</v>
      </c>
      <c r="G104" s="115">
        <v>10000</v>
      </c>
      <c r="H104" s="105"/>
      <c r="I104" s="77"/>
      <c r="J104" s="77"/>
      <c r="K104" s="77"/>
      <c r="L104" s="77"/>
      <c r="M104" s="77"/>
      <c r="N104" s="77"/>
      <c r="O104" s="77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s="45" customFormat="1" x14ac:dyDescent="0.25">
      <c r="A105" s="108">
        <v>66</v>
      </c>
      <c r="B105" s="105" t="s">
        <v>156</v>
      </c>
      <c r="C105" s="150">
        <v>30.4</v>
      </c>
      <c r="D105" s="105" t="s">
        <v>0</v>
      </c>
      <c r="E105" s="142" t="s">
        <v>69</v>
      </c>
      <c r="F105" s="105" t="s">
        <v>3</v>
      </c>
      <c r="G105" s="115">
        <v>11000</v>
      </c>
      <c r="H105" s="105"/>
      <c r="I105" s="77"/>
      <c r="J105" s="77"/>
      <c r="K105" s="77"/>
      <c r="L105" s="77"/>
      <c r="M105" s="77"/>
      <c r="N105" s="77"/>
      <c r="O105" s="77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s="45" customFormat="1" x14ac:dyDescent="0.25">
      <c r="A106" s="108">
        <v>66</v>
      </c>
      <c r="B106" s="105" t="s">
        <v>156</v>
      </c>
      <c r="C106" s="150">
        <v>52.8</v>
      </c>
      <c r="D106" s="105" t="s">
        <v>0</v>
      </c>
      <c r="E106" s="142" t="s">
        <v>106</v>
      </c>
      <c r="F106" s="105" t="s">
        <v>3</v>
      </c>
      <c r="G106" s="115">
        <v>11000</v>
      </c>
      <c r="H106" s="105"/>
      <c r="I106" s="77"/>
      <c r="J106" s="77"/>
      <c r="K106" s="77"/>
      <c r="L106" s="77"/>
      <c r="M106" s="77"/>
      <c r="N106" s="77"/>
      <c r="O106" s="77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s="45" customFormat="1" x14ac:dyDescent="0.25">
      <c r="A107" s="108">
        <v>66</v>
      </c>
      <c r="B107" s="105" t="s">
        <v>156</v>
      </c>
      <c r="C107" s="150">
        <v>40.200000000000003</v>
      </c>
      <c r="D107" s="105" t="s">
        <v>0</v>
      </c>
      <c r="E107" s="142" t="s">
        <v>69</v>
      </c>
      <c r="F107" s="105" t="s">
        <v>3</v>
      </c>
      <c r="G107" s="115">
        <v>12000</v>
      </c>
      <c r="H107" s="105"/>
      <c r="I107" s="77"/>
      <c r="J107" s="77"/>
      <c r="K107" s="77"/>
      <c r="L107" s="77"/>
      <c r="M107" s="77"/>
      <c r="N107" s="77"/>
      <c r="O107" s="77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s="45" customFormat="1" x14ac:dyDescent="0.25">
      <c r="A108" s="108">
        <v>66</v>
      </c>
      <c r="B108" s="105" t="s">
        <v>156</v>
      </c>
      <c r="C108" s="150">
        <v>33.1</v>
      </c>
      <c r="D108" s="105" t="s">
        <v>0</v>
      </c>
      <c r="E108" s="142" t="s">
        <v>69</v>
      </c>
      <c r="F108" s="105" t="s">
        <v>3</v>
      </c>
      <c r="G108" s="115">
        <v>12000</v>
      </c>
      <c r="H108" s="105"/>
      <c r="I108" s="77"/>
      <c r="J108" s="77"/>
      <c r="K108" s="77"/>
      <c r="L108" s="77"/>
      <c r="M108" s="77"/>
      <c r="N108" s="77"/>
      <c r="O108" s="77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s="45" customFormat="1" x14ac:dyDescent="0.25">
      <c r="A109" s="108">
        <v>66</v>
      </c>
      <c r="B109" s="105" t="s">
        <v>156</v>
      </c>
      <c r="C109" s="150">
        <v>15.1</v>
      </c>
      <c r="D109" s="105" t="s">
        <v>0</v>
      </c>
      <c r="E109" s="142" t="s">
        <v>69</v>
      </c>
      <c r="F109" s="105" t="s">
        <v>3</v>
      </c>
      <c r="G109" s="115">
        <v>12000</v>
      </c>
      <c r="H109" s="105"/>
      <c r="I109" s="77"/>
      <c r="J109" s="77"/>
      <c r="K109" s="77"/>
      <c r="L109" s="77"/>
      <c r="M109" s="77"/>
      <c r="N109" s="77"/>
      <c r="O109" s="77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s="40" customFormat="1" ht="16.5" customHeight="1" x14ac:dyDescent="0.25">
      <c r="A110" s="185">
        <v>66</v>
      </c>
      <c r="B110" s="186" t="s">
        <v>157</v>
      </c>
      <c r="C110" s="187">
        <v>50.6</v>
      </c>
      <c r="D110" s="186" t="s">
        <v>0</v>
      </c>
      <c r="E110" s="186" t="s">
        <v>87</v>
      </c>
      <c r="F110" s="186" t="s">
        <v>3</v>
      </c>
      <c r="G110" s="188">
        <v>15500</v>
      </c>
      <c r="H110" s="186" t="s">
        <v>176</v>
      </c>
      <c r="I110" s="77"/>
      <c r="J110" s="77"/>
      <c r="K110" s="77"/>
      <c r="L110" s="77"/>
      <c r="M110" s="77"/>
      <c r="N110" s="77"/>
      <c r="O110" s="77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s="40" customFormat="1" ht="16.5" customHeight="1" x14ac:dyDescent="0.25">
      <c r="A111" s="185">
        <v>66</v>
      </c>
      <c r="B111" s="186" t="s">
        <v>157</v>
      </c>
      <c r="C111" s="187">
        <v>51.5</v>
      </c>
      <c r="D111" s="186" t="s">
        <v>0</v>
      </c>
      <c r="E111" s="186" t="s">
        <v>87</v>
      </c>
      <c r="F111" s="186" t="s">
        <v>3</v>
      </c>
      <c r="G111" s="188">
        <v>18000</v>
      </c>
      <c r="H111" s="186" t="s">
        <v>175</v>
      </c>
      <c r="I111" s="77"/>
      <c r="J111" s="77"/>
      <c r="K111" s="77"/>
      <c r="L111" s="77"/>
      <c r="M111" s="77"/>
      <c r="N111" s="77"/>
      <c r="O111" s="77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s="40" customFormat="1" ht="16.5" customHeight="1" x14ac:dyDescent="0.25">
      <c r="A112" s="108">
        <v>66</v>
      </c>
      <c r="B112" s="105" t="s">
        <v>157</v>
      </c>
      <c r="C112" s="150">
        <v>107.2</v>
      </c>
      <c r="D112" s="105" t="s">
        <v>0</v>
      </c>
      <c r="E112" s="105" t="s">
        <v>87</v>
      </c>
      <c r="F112" s="105" t="s">
        <v>3</v>
      </c>
      <c r="G112" s="106">
        <v>18000</v>
      </c>
      <c r="H112" s="105" t="s">
        <v>162</v>
      </c>
      <c r="I112" s="77"/>
      <c r="J112" s="77"/>
      <c r="K112" s="77"/>
      <c r="L112" s="77"/>
      <c r="M112" s="77"/>
      <c r="N112" s="77"/>
      <c r="O112" s="77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ht="15" customHeight="1" x14ac:dyDescent="0.25">
      <c r="A113" s="108">
        <v>66</v>
      </c>
      <c r="B113" s="105" t="s">
        <v>158</v>
      </c>
      <c r="C113" s="150">
        <v>1076</v>
      </c>
      <c r="D113" s="105" t="s">
        <v>0</v>
      </c>
      <c r="E113" s="105" t="s">
        <v>101</v>
      </c>
      <c r="F113" s="105" t="s">
        <v>10</v>
      </c>
      <c r="G113" s="151">
        <v>9000</v>
      </c>
      <c r="H113" s="105"/>
      <c r="I113" s="77"/>
      <c r="J113" s="84"/>
      <c r="K113" s="84"/>
      <c r="L113" s="84"/>
      <c r="M113" s="84"/>
      <c r="N113" s="84"/>
      <c r="O113" s="84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ht="15" customHeight="1" x14ac:dyDescent="0.25">
      <c r="A114" s="108">
        <v>66</v>
      </c>
      <c r="B114" s="105" t="s">
        <v>159</v>
      </c>
      <c r="C114" s="150">
        <v>23</v>
      </c>
      <c r="D114" s="105" t="s">
        <v>0</v>
      </c>
      <c r="E114" s="105" t="s">
        <v>88</v>
      </c>
      <c r="F114" s="105" t="s">
        <v>10</v>
      </c>
      <c r="G114" s="115">
        <v>8500</v>
      </c>
      <c r="H114" s="105">
        <v>826</v>
      </c>
      <c r="I114" s="77"/>
      <c r="J114" s="77"/>
      <c r="K114" s="77"/>
      <c r="L114" s="77"/>
      <c r="M114" s="77"/>
      <c r="N114" s="77"/>
      <c r="O114" s="77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ht="15" customHeight="1" x14ac:dyDescent="0.25">
      <c r="A115" s="108">
        <v>66</v>
      </c>
      <c r="B115" s="105" t="s">
        <v>159</v>
      </c>
      <c r="C115" s="150">
        <v>154.80000000000001</v>
      </c>
      <c r="D115" s="105" t="s">
        <v>0</v>
      </c>
      <c r="E115" s="105" t="s">
        <v>87</v>
      </c>
      <c r="F115" s="114" t="s">
        <v>3</v>
      </c>
      <c r="G115" s="115">
        <v>8500</v>
      </c>
      <c r="H115" s="105"/>
      <c r="I115" s="77"/>
      <c r="J115" s="77"/>
      <c r="K115" s="77"/>
      <c r="L115" s="77"/>
      <c r="M115" s="77"/>
      <c r="N115" s="77"/>
      <c r="O115" s="77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ht="15" customHeight="1" x14ac:dyDescent="0.25">
      <c r="A116" s="108">
        <v>66</v>
      </c>
      <c r="B116" s="105" t="s">
        <v>159</v>
      </c>
      <c r="C116" s="150">
        <v>53.9</v>
      </c>
      <c r="D116" s="105" t="s">
        <v>0</v>
      </c>
      <c r="E116" s="105" t="s">
        <v>88</v>
      </c>
      <c r="F116" s="105" t="s">
        <v>10</v>
      </c>
      <c r="G116" s="115">
        <v>8500</v>
      </c>
      <c r="H116" s="105"/>
      <c r="I116" s="77"/>
      <c r="J116" s="77"/>
      <c r="K116" s="77"/>
      <c r="L116" s="77"/>
      <c r="M116" s="77"/>
      <c r="N116" s="77"/>
      <c r="O116" s="77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ht="15" customHeight="1" x14ac:dyDescent="0.25">
      <c r="A117" s="108">
        <v>66</v>
      </c>
      <c r="B117" s="105" t="s">
        <v>159</v>
      </c>
      <c r="C117" s="150">
        <v>41.2</v>
      </c>
      <c r="D117" s="105" t="s">
        <v>0</v>
      </c>
      <c r="E117" s="105" t="s">
        <v>88</v>
      </c>
      <c r="F117" s="105" t="s">
        <v>10</v>
      </c>
      <c r="G117" s="115">
        <v>8500</v>
      </c>
      <c r="H117" s="105"/>
      <c r="I117" s="77"/>
      <c r="J117" s="77"/>
      <c r="K117" s="77"/>
      <c r="L117" s="77"/>
      <c r="M117" s="77"/>
      <c r="N117" s="77"/>
      <c r="O117" s="77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ht="15" customHeight="1" x14ac:dyDescent="0.25">
      <c r="A118" s="108">
        <v>66</v>
      </c>
      <c r="B118" s="105" t="s">
        <v>159</v>
      </c>
      <c r="C118" s="150">
        <v>38.9</v>
      </c>
      <c r="D118" s="105" t="s">
        <v>0</v>
      </c>
      <c r="E118" s="105" t="s">
        <v>88</v>
      </c>
      <c r="F118" s="105" t="s">
        <v>10</v>
      </c>
      <c r="G118" s="115">
        <v>8500</v>
      </c>
      <c r="H118" s="105"/>
      <c r="I118" s="77"/>
      <c r="J118" s="77"/>
      <c r="K118" s="77"/>
      <c r="L118" s="77"/>
      <c r="M118" s="77"/>
      <c r="N118" s="77"/>
      <c r="O118" s="77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ht="15" customHeight="1" x14ac:dyDescent="0.25">
      <c r="A119" s="128">
        <v>66</v>
      </c>
      <c r="B119" s="105" t="s">
        <v>159</v>
      </c>
      <c r="C119" s="149">
        <v>223.5</v>
      </c>
      <c r="D119" s="105" t="s">
        <v>0</v>
      </c>
      <c r="E119" s="114" t="s">
        <v>59</v>
      </c>
      <c r="F119" s="114" t="s">
        <v>3</v>
      </c>
      <c r="G119" s="115">
        <v>8500</v>
      </c>
      <c r="H119" s="114">
        <v>823</v>
      </c>
      <c r="I119" s="77"/>
      <c r="J119" s="84" t="s">
        <v>83</v>
      </c>
      <c r="K119" s="77"/>
      <c r="L119" s="77"/>
      <c r="M119" s="77"/>
      <c r="N119" s="77"/>
      <c r="O119" s="77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5">
      <c r="A120" s="50"/>
      <c r="B120" s="50"/>
      <c r="C120" s="51"/>
      <c r="D120" s="50"/>
      <c r="E120" s="153"/>
      <c r="F120" s="50"/>
      <c r="G120" s="52"/>
      <c r="H120" s="98"/>
      <c r="I120" s="38"/>
      <c r="J120"/>
      <c r="K120"/>
      <c r="L120"/>
    </row>
    <row r="121" spans="1:51" x14ac:dyDescent="0.25">
      <c r="A121" s="50"/>
      <c r="B121" s="50"/>
      <c r="C121" s="51"/>
      <c r="D121" s="50"/>
      <c r="E121" s="153"/>
      <c r="F121" s="50"/>
      <c r="G121" s="52"/>
      <c r="H121" s="98"/>
      <c r="I121" s="38"/>
      <c r="J121"/>
      <c r="K121"/>
      <c r="L121"/>
    </row>
    <row r="122" spans="1:51" x14ac:dyDescent="0.25">
      <c r="A122" s="50"/>
      <c r="B122" s="50"/>
      <c r="C122" s="51"/>
      <c r="D122" s="50"/>
      <c r="E122" s="153"/>
      <c r="F122" s="50"/>
      <c r="G122" s="52"/>
      <c r="H122" s="98"/>
      <c r="I122" s="38"/>
      <c r="J122"/>
      <c r="K122"/>
      <c r="L122"/>
    </row>
    <row r="123" spans="1:51" x14ac:dyDescent="0.25">
      <c r="A123" s="50"/>
      <c r="B123" s="50"/>
      <c r="C123" s="51"/>
      <c r="D123" s="50"/>
      <c r="E123" s="153"/>
      <c r="F123" s="50"/>
      <c r="G123" s="52"/>
      <c r="H123" s="98"/>
      <c r="I123" s="38"/>
      <c r="J123"/>
      <c r="K123"/>
      <c r="L123"/>
    </row>
    <row r="124" spans="1:51" x14ac:dyDescent="0.25">
      <c r="A124" s="50"/>
      <c r="B124" s="50"/>
      <c r="C124" s="51"/>
      <c r="D124" s="50"/>
      <c r="E124" s="153"/>
      <c r="F124" s="50"/>
      <c r="G124" s="52"/>
      <c r="H124" s="98"/>
      <c r="I124" s="38"/>
      <c r="J124"/>
      <c r="K124"/>
      <c r="L124"/>
    </row>
    <row r="125" spans="1:51" x14ac:dyDescent="0.25">
      <c r="A125" s="50"/>
      <c r="B125" s="50"/>
      <c r="C125" s="51"/>
      <c r="D125" s="50"/>
      <c r="E125" s="153"/>
      <c r="F125" s="50"/>
      <c r="G125" s="52"/>
      <c r="H125" s="98"/>
      <c r="I125" s="38"/>
      <c r="J125"/>
      <c r="K125"/>
      <c r="L125"/>
    </row>
    <row r="126" spans="1:51" x14ac:dyDescent="0.25">
      <c r="A126" s="50"/>
      <c r="B126" s="50"/>
      <c r="C126" s="51"/>
      <c r="D126" s="50"/>
      <c r="E126" s="153"/>
      <c r="F126" s="50"/>
      <c r="G126" s="52"/>
      <c r="H126" s="98"/>
      <c r="I126" s="38"/>
      <c r="J126"/>
      <c r="K126"/>
      <c r="L126"/>
    </row>
    <row r="127" spans="1:51" x14ac:dyDescent="0.25">
      <c r="A127" s="50"/>
      <c r="B127" s="50"/>
      <c r="C127" s="51"/>
      <c r="D127" s="50"/>
      <c r="E127" s="153"/>
      <c r="F127" s="50"/>
      <c r="G127" s="52"/>
      <c r="H127" s="98"/>
      <c r="I127" s="38"/>
      <c r="J127"/>
      <c r="K127"/>
      <c r="L127"/>
    </row>
    <row r="128" spans="1:51" x14ac:dyDescent="0.25">
      <c r="A128" s="50"/>
      <c r="B128" s="50"/>
      <c r="C128" s="51"/>
      <c r="D128" s="50"/>
      <c r="E128" s="153"/>
      <c r="F128" s="50"/>
      <c r="G128" s="52"/>
      <c r="H128" s="98"/>
      <c r="I128" s="38"/>
      <c r="J128"/>
      <c r="K128"/>
      <c r="L128"/>
    </row>
    <row r="129" spans="1:12" x14ac:dyDescent="0.25">
      <c r="A129" s="50"/>
      <c r="B129" s="50"/>
      <c r="C129" s="51"/>
      <c r="D129" s="50"/>
      <c r="E129" s="153"/>
      <c r="F129" s="50"/>
      <c r="G129" s="52"/>
      <c r="H129" s="98"/>
      <c r="I129" s="38"/>
      <c r="J129"/>
      <c r="K129"/>
      <c r="L129"/>
    </row>
    <row r="130" spans="1:12" x14ac:dyDescent="0.25">
      <c r="A130" s="50"/>
      <c r="B130" s="50"/>
      <c r="C130" s="51"/>
      <c r="D130" s="50"/>
      <c r="E130" s="153"/>
      <c r="F130" s="50"/>
      <c r="G130" s="52"/>
      <c r="H130" s="98"/>
      <c r="I130" s="38"/>
      <c r="J130"/>
      <c r="K130"/>
      <c r="L130"/>
    </row>
    <row r="131" spans="1:12" x14ac:dyDescent="0.25">
      <c r="A131" s="50"/>
      <c r="B131" s="50"/>
      <c r="C131" s="51"/>
      <c r="D131" s="50"/>
      <c r="E131" s="153"/>
      <c r="F131" s="50"/>
      <c r="G131" s="52"/>
      <c r="H131" s="98"/>
      <c r="I131" s="38"/>
      <c r="J131"/>
      <c r="K131"/>
      <c r="L131"/>
    </row>
    <row r="132" spans="1:12" x14ac:dyDescent="0.25">
      <c r="A132" s="50"/>
      <c r="B132" s="50"/>
      <c r="C132" s="51"/>
      <c r="D132" s="50"/>
      <c r="E132" s="153"/>
      <c r="F132" s="50"/>
      <c r="G132" s="52"/>
      <c r="H132" s="98"/>
      <c r="I132" s="38"/>
      <c r="J132"/>
      <c r="K132"/>
      <c r="L132"/>
    </row>
    <row r="133" spans="1:12" x14ac:dyDescent="0.25">
      <c r="A133" s="50"/>
      <c r="B133" s="50"/>
      <c r="C133" s="51"/>
      <c r="D133" s="50"/>
      <c r="E133" s="153"/>
      <c r="F133" s="50"/>
      <c r="G133" s="52"/>
      <c r="H133" s="98"/>
      <c r="I133" s="38"/>
      <c r="J133"/>
      <c r="K133"/>
      <c r="L133"/>
    </row>
    <row r="134" spans="1:12" x14ac:dyDescent="0.25">
      <c r="A134" s="50"/>
      <c r="B134" s="50"/>
      <c r="C134" s="51"/>
      <c r="D134" s="50"/>
      <c r="E134" s="153"/>
      <c r="F134" s="50"/>
      <c r="G134" s="52"/>
      <c r="H134" s="98"/>
      <c r="I134" s="38"/>
      <c r="J134"/>
      <c r="K134"/>
      <c r="L134"/>
    </row>
    <row r="135" spans="1:12" x14ac:dyDescent="0.25">
      <c r="A135" s="50"/>
      <c r="B135" s="50"/>
      <c r="C135" s="51"/>
      <c r="D135" s="50"/>
      <c r="E135" s="153"/>
      <c r="F135" s="50"/>
      <c r="G135" s="52"/>
      <c r="H135" s="98"/>
      <c r="I135" s="38"/>
      <c r="J135"/>
      <c r="K135"/>
      <c r="L135"/>
    </row>
    <row r="136" spans="1:12" x14ac:dyDescent="0.25">
      <c r="A136" s="50"/>
      <c r="B136" s="50"/>
      <c r="C136" s="51"/>
      <c r="D136" s="50"/>
      <c r="E136" s="153"/>
      <c r="F136" s="50"/>
      <c r="G136" s="52"/>
      <c r="H136" s="98"/>
      <c r="I136" s="38"/>
      <c r="J136"/>
      <c r="K136"/>
      <c r="L136"/>
    </row>
    <row r="137" spans="1:12" x14ac:dyDescent="0.25">
      <c r="A137" s="50"/>
      <c r="B137" s="50"/>
      <c r="C137" s="51"/>
      <c r="D137" s="50"/>
      <c r="E137" s="153"/>
      <c r="F137" s="50"/>
      <c r="G137" s="52"/>
      <c r="H137" s="98"/>
      <c r="I137" s="38"/>
      <c r="J137"/>
      <c r="K137"/>
      <c r="L137"/>
    </row>
    <row r="138" spans="1:12" x14ac:dyDescent="0.25">
      <c r="A138" s="50"/>
      <c r="B138" s="50"/>
      <c r="C138" s="51"/>
      <c r="D138" s="50"/>
      <c r="E138" s="153"/>
      <c r="F138" s="50"/>
      <c r="G138" s="52"/>
      <c r="H138" s="98"/>
      <c r="I138" s="38"/>
      <c r="J138"/>
      <c r="K138"/>
      <c r="L138"/>
    </row>
    <row r="139" spans="1:12" x14ac:dyDescent="0.25">
      <c r="A139" s="50"/>
      <c r="B139" s="50"/>
      <c r="C139" s="51"/>
      <c r="D139" s="50"/>
      <c r="E139" s="153"/>
      <c r="F139" s="50"/>
      <c r="G139" s="52"/>
      <c r="H139" s="98"/>
      <c r="I139" s="38"/>
      <c r="J139"/>
      <c r="K139"/>
      <c r="L139"/>
    </row>
    <row r="140" spans="1:12" x14ac:dyDescent="0.25">
      <c r="A140" s="50"/>
      <c r="B140" s="50"/>
      <c r="C140" s="51"/>
      <c r="D140" s="50"/>
      <c r="E140" s="153"/>
      <c r="F140" s="50"/>
      <c r="G140" s="52"/>
      <c r="H140" s="98"/>
      <c r="I140" s="38"/>
      <c r="J140"/>
      <c r="K140"/>
      <c r="L140"/>
    </row>
    <row r="141" spans="1:12" x14ac:dyDescent="0.25">
      <c r="A141" s="50"/>
      <c r="B141" s="50"/>
      <c r="C141" s="51"/>
      <c r="D141" s="50"/>
      <c r="E141" s="153"/>
      <c r="F141" s="50"/>
      <c r="G141" s="52"/>
      <c r="H141" s="98"/>
      <c r="I141" s="38"/>
      <c r="J141"/>
      <c r="K141"/>
      <c r="L141"/>
    </row>
    <row r="142" spans="1:12" x14ac:dyDescent="0.25">
      <c r="A142" s="50"/>
      <c r="B142" s="50"/>
      <c r="C142" s="51"/>
      <c r="D142" s="50"/>
      <c r="E142" s="153"/>
      <c r="F142" s="50"/>
      <c r="G142" s="52"/>
      <c r="H142" s="98"/>
      <c r="I142" s="38"/>
      <c r="J142"/>
      <c r="K142"/>
      <c r="L142"/>
    </row>
    <row r="143" spans="1:12" x14ac:dyDescent="0.25">
      <c r="A143" s="50"/>
      <c r="B143" s="50"/>
      <c r="C143" s="51"/>
      <c r="D143" s="50"/>
      <c r="E143" s="153"/>
      <c r="F143" s="50"/>
      <c r="G143" s="52"/>
      <c r="H143" s="98"/>
      <c r="I143" s="38"/>
      <c r="J143"/>
      <c r="K143"/>
      <c r="L143"/>
    </row>
    <row r="144" spans="1:12" x14ac:dyDescent="0.25">
      <c r="A144" s="50"/>
      <c r="B144" s="50"/>
      <c r="C144" s="51"/>
      <c r="D144" s="50"/>
      <c r="E144" s="153"/>
      <c r="F144" s="50"/>
      <c r="G144" s="52"/>
      <c r="H144" s="98"/>
      <c r="I144" s="38"/>
      <c r="J144"/>
      <c r="K144"/>
      <c r="L144"/>
    </row>
    <row r="145" spans="1:12" x14ac:dyDescent="0.25">
      <c r="A145" s="50"/>
      <c r="B145" s="50"/>
      <c r="C145" s="51"/>
      <c r="D145" s="50"/>
      <c r="E145" s="153"/>
      <c r="F145" s="50"/>
      <c r="G145" s="52"/>
      <c r="H145" s="98"/>
      <c r="I145" s="38"/>
      <c r="J145"/>
      <c r="K145"/>
      <c r="L145"/>
    </row>
    <row r="146" spans="1:12" x14ac:dyDescent="0.25">
      <c r="A146" s="50"/>
      <c r="B146" s="50"/>
      <c r="C146" s="51"/>
      <c r="D146" s="50"/>
      <c r="E146" s="153"/>
      <c r="F146" s="50"/>
      <c r="G146" s="52"/>
      <c r="H146" s="98"/>
      <c r="I146" s="38"/>
      <c r="J146"/>
      <c r="K146"/>
      <c r="L146"/>
    </row>
    <row r="147" spans="1:12" x14ac:dyDescent="0.25">
      <c r="A147" s="50"/>
      <c r="B147" s="50"/>
      <c r="C147" s="51"/>
      <c r="D147" s="50"/>
      <c r="E147" s="153"/>
      <c r="F147" s="50"/>
      <c r="G147" s="52"/>
      <c r="H147" s="98"/>
      <c r="I147" s="38"/>
      <c r="J147"/>
      <c r="K147"/>
      <c r="L147"/>
    </row>
    <row r="148" spans="1:12" x14ac:dyDescent="0.25">
      <c r="A148" s="50"/>
      <c r="B148" s="50"/>
      <c r="C148" s="51"/>
      <c r="D148" s="50"/>
      <c r="E148" s="153"/>
      <c r="F148" s="50"/>
      <c r="G148" s="52"/>
      <c r="H148" s="98"/>
      <c r="I148" s="38"/>
      <c r="J148"/>
      <c r="K148"/>
      <c r="L148"/>
    </row>
    <row r="149" spans="1:12" x14ac:dyDescent="0.25">
      <c r="A149" s="50"/>
      <c r="B149" s="50"/>
      <c r="C149" s="51"/>
      <c r="D149" s="50"/>
      <c r="E149" s="153"/>
      <c r="F149" s="50"/>
      <c r="G149" s="52"/>
      <c r="H149" s="98"/>
      <c r="I149" s="38"/>
      <c r="J149"/>
      <c r="K149"/>
      <c r="L149"/>
    </row>
    <row r="150" spans="1:12" x14ac:dyDescent="0.25">
      <c r="A150" s="50"/>
      <c r="B150" s="50"/>
      <c r="C150" s="51"/>
      <c r="D150" s="50"/>
      <c r="E150" s="153"/>
      <c r="F150" s="50"/>
      <c r="G150" s="52"/>
      <c r="H150" s="98"/>
      <c r="I150" s="38"/>
      <c r="J150"/>
      <c r="K150"/>
      <c r="L150"/>
    </row>
    <row r="151" spans="1:12" x14ac:dyDescent="0.25">
      <c r="A151" s="50"/>
      <c r="B151" s="50"/>
      <c r="C151" s="51"/>
      <c r="D151" s="50"/>
      <c r="E151" s="153"/>
      <c r="F151" s="50"/>
      <c r="G151" s="52"/>
      <c r="H151" s="98"/>
      <c r="I151" s="38"/>
      <c r="J151"/>
      <c r="K151"/>
      <c r="L151"/>
    </row>
    <row r="152" spans="1:12" x14ac:dyDescent="0.25">
      <c r="A152" s="50"/>
      <c r="B152" s="50"/>
      <c r="C152" s="51"/>
      <c r="D152" s="50"/>
      <c r="E152" s="153"/>
      <c r="F152" s="50"/>
      <c r="G152" s="52"/>
      <c r="H152" s="98"/>
      <c r="I152" s="38"/>
      <c r="J152"/>
      <c r="K152"/>
      <c r="L152"/>
    </row>
    <row r="153" spans="1:12" x14ac:dyDescent="0.25">
      <c r="A153" s="50"/>
      <c r="B153" s="50"/>
      <c r="C153" s="51"/>
      <c r="D153" s="50"/>
      <c r="E153" s="153"/>
      <c r="F153" s="50"/>
      <c r="G153" s="52"/>
      <c r="H153" s="98"/>
      <c r="I153" s="38"/>
      <c r="J153"/>
      <c r="K153"/>
      <c r="L153"/>
    </row>
    <row r="154" spans="1:12" x14ac:dyDescent="0.25">
      <c r="A154" s="50"/>
      <c r="B154" s="50"/>
      <c r="C154" s="51"/>
      <c r="D154" s="50"/>
      <c r="E154" s="153"/>
      <c r="F154" s="50"/>
      <c r="G154" s="52"/>
      <c r="H154" s="98"/>
      <c r="I154" s="38"/>
      <c r="J154"/>
      <c r="K154"/>
      <c r="L154"/>
    </row>
    <row r="155" spans="1:12" x14ac:dyDescent="0.25">
      <c r="A155" s="50"/>
      <c r="B155" s="50"/>
      <c r="C155" s="51"/>
      <c r="D155" s="50"/>
      <c r="E155" s="153"/>
      <c r="F155" s="50"/>
      <c r="G155" s="52"/>
      <c r="H155" s="98"/>
      <c r="J155"/>
      <c r="K155"/>
      <c r="L155"/>
    </row>
  </sheetData>
  <phoneticPr fontId="7" type="noConversion"/>
  <pageMargins left="0.7" right="0.7" top="0.75" bottom="0.75" header="0.3" footer="0.3"/>
  <pageSetup paperSize="9" scale="2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workbookViewId="0">
      <pane ySplit="2" topLeftCell="A3" activePane="bottomLeft" state="frozen"/>
      <selection pane="bottomLeft" activeCell="E29" sqref="E29"/>
    </sheetView>
  </sheetViews>
  <sheetFormatPr defaultRowHeight="15" x14ac:dyDescent="0.25"/>
  <cols>
    <col min="1" max="1" width="11.85546875" customWidth="1"/>
    <col min="2" max="2" width="14.42578125" customWidth="1"/>
    <col min="3" max="3" width="13" customWidth="1"/>
    <col min="4" max="4" width="22.85546875" customWidth="1"/>
    <col min="5" max="5" width="26.85546875" customWidth="1"/>
    <col min="6" max="7" width="19.28515625" customWidth="1"/>
    <col min="8" max="8" width="31.140625" customWidth="1"/>
    <col min="9" max="9" width="13.42578125" hidden="1" customWidth="1"/>
    <col min="10" max="10" width="0" hidden="1" customWidth="1"/>
    <col min="11" max="11" width="13.140625" hidden="1" customWidth="1"/>
    <col min="12" max="15" width="0" hidden="1" customWidth="1"/>
    <col min="16" max="16" width="15.5703125" customWidth="1"/>
  </cols>
  <sheetData>
    <row r="1" spans="1:15" ht="29.25" customHeight="1" x14ac:dyDescent="0.25">
      <c r="A1" s="197" t="s">
        <v>36</v>
      </c>
      <c r="B1" s="197"/>
      <c r="C1" s="197"/>
      <c r="D1" s="197"/>
      <c r="E1" s="197"/>
      <c r="F1" s="197"/>
      <c r="G1" s="197"/>
      <c r="H1" s="197"/>
      <c r="I1" s="39"/>
    </row>
    <row r="2" spans="1:15" ht="42" customHeight="1" x14ac:dyDescent="0.25">
      <c r="A2" s="65" t="s">
        <v>27</v>
      </c>
      <c r="B2" s="65" t="s">
        <v>28</v>
      </c>
      <c r="C2" s="65" t="s">
        <v>29</v>
      </c>
      <c r="D2" s="65" t="s">
        <v>30</v>
      </c>
      <c r="E2" s="65" t="s">
        <v>31</v>
      </c>
      <c r="F2" s="65" t="s">
        <v>32</v>
      </c>
      <c r="G2" s="65" t="s">
        <v>33</v>
      </c>
      <c r="H2" s="7" t="s">
        <v>47</v>
      </c>
      <c r="I2" s="53" t="s">
        <v>81</v>
      </c>
      <c r="J2" s="53" t="s">
        <v>75</v>
      </c>
      <c r="K2" s="53" t="s">
        <v>76</v>
      </c>
      <c r="L2" s="53" t="s">
        <v>77</v>
      </c>
      <c r="M2" s="53" t="s">
        <v>78</v>
      </c>
      <c r="N2" s="53" t="s">
        <v>79</v>
      </c>
      <c r="O2" s="53" t="s">
        <v>80</v>
      </c>
    </row>
    <row r="3" spans="1:15" ht="15" customHeight="1" x14ac:dyDescent="0.25">
      <c r="A3" s="31">
        <v>4</v>
      </c>
      <c r="B3" s="31">
        <v>1</v>
      </c>
      <c r="C3" s="63">
        <v>52</v>
      </c>
      <c r="D3" s="29" t="s">
        <v>8</v>
      </c>
      <c r="E3" s="16" t="s">
        <v>68</v>
      </c>
      <c r="F3" s="29" t="s">
        <v>3</v>
      </c>
      <c r="G3" s="6">
        <v>4000</v>
      </c>
      <c r="H3" s="16"/>
      <c r="I3" s="13"/>
      <c r="J3" s="13"/>
      <c r="K3" s="13"/>
      <c r="L3" s="13"/>
      <c r="M3" s="13"/>
      <c r="N3" s="13"/>
      <c r="O3" s="13"/>
    </row>
    <row r="4" spans="1:15" ht="15" customHeight="1" x14ac:dyDescent="0.25">
      <c r="A4" s="31">
        <v>4</v>
      </c>
      <c r="B4" s="31" t="s">
        <v>92</v>
      </c>
      <c r="C4" s="63">
        <v>267.7</v>
      </c>
      <c r="D4" s="29" t="s">
        <v>89</v>
      </c>
      <c r="E4" s="16" t="s">
        <v>70</v>
      </c>
      <c r="F4" s="29" t="s">
        <v>3</v>
      </c>
      <c r="G4" s="6">
        <v>3000</v>
      </c>
      <c r="H4" s="16"/>
      <c r="I4" s="13"/>
      <c r="J4" s="13"/>
      <c r="K4" s="13"/>
      <c r="L4" s="13"/>
      <c r="M4" s="13"/>
      <c r="N4" s="13"/>
      <c r="O4" s="13"/>
    </row>
    <row r="5" spans="1:15" x14ac:dyDescent="0.25">
      <c r="A5" s="61">
        <v>4</v>
      </c>
      <c r="B5" s="30" t="s">
        <v>38</v>
      </c>
      <c r="C5" s="60">
        <f>SUM(C3:C4)</f>
        <v>319.7</v>
      </c>
      <c r="D5" s="14"/>
      <c r="E5" s="14"/>
      <c r="F5" s="6"/>
      <c r="G5" s="15"/>
      <c r="H5" s="15"/>
      <c r="I5" s="13"/>
      <c r="J5" s="13"/>
      <c r="K5" s="13"/>
      <c r="L5" s="13"/>
      <c r="M5" s="13"/>
      <c r="N5" s="13"/>
      <c r="O5" s="13"/>
    </row>
    <row r="6" spans="1:15" x14ac:dyDescent="0.25">
      <c r="A6" s="164">
        <v>12</v>
      </c>
      <c r="B6" s="8">
        <v>1</v>
      </c>
      <c r="C6" s="165">
        <v>419.1</v>
      </c>
      <c r="D6" s="166" t="s">
        <v>115</v>
      </c>
      <c r="E6" s="167" t="s">
        <v>87</v>
      </c>
      <c r="F6" s="6" t="s">
        <v>3</v>
      </c>
      <c r="G6" s="168">
        <v>4000</v>
      </c>
      <c r="H6" s="169"/>
      <c r="I6" s="13"/>
      <c r="J6" s="13"/>
      <c r="K6" s="13"/>
      <c r="L6" s="13"/>
      <c r="M6" s="13"/>
      <c r="N6" s="13"/>
      <c r="O6" s="13"/>
    </row>
    <row r="7" spans="1:15" x14ac:dyDescent="0.25">
      <c r="A7" s="61">
        <v>12</v>
      </c>
      <c r="B7" s="30" t="s">
        <v>38</v>
      </c>
      <c r="C7" s="60">
        <f>SUM(C6:C6)</f>
        <v>419.1</v>
      </c>
      <c r="D7" s="14"/>
      <c r="E7" s="14"/>
      <c r="F7" s="6"/>
      <c r="G7" s="15"/>
      <c r="H7" s="15"/>
      <c r="I7" s="13"/>
      <c r="J7" s="88"/>
      <c r="K7" s="88"/>
      <c r="L7" s="88"/>
      <c r="M7" s="88"/>
      <c r="N7" s="13"/>
      <c r="O7" s="88"/>
    </row>
    <row r="8" spans="1:15" x14ac:dyDescent="0.25">
      <c r="A8" s="71">
        <v>15</v>
      </c>
      <c r="B8" s="90">
        <v>1</v>
      </c>
      <c r="C8" s="72">
        <v>223.5</v>
      </c>
      <c r="D8" s="64" t="s">
        <v>8</v>
      </c>
      <c r="E8" s="14"/>
      <c r="F8" s="6" t="s">
        <v>3</v>
      </c>
      <c r="G8" s="15">
        <v>4000</v>
      </c>
      <c r="H8" s="15"/>
      <c r="I8" s="13"/>
      <c r="J8" s="88"/>
      <c r="K8" s="88"/>
      <c r="L8" s="88"/>
      <c r="M8" s="88"/>
      <c r="N8" s="13"/>
      <c r="O8" s="88"/>
    </row>
    <row r="9" spans="1:15" x14ac:dyDescent="0.25">
      <c r="A9" s="71">
        <v>15</v>
      </c>
      <c r="B9" s="170">
        <v>2</v>
      </c>
      <c r="C9" s="72">
        <v>218</v>
      </c>
      <c r="D9" s="64" t="s">
        <v>8</v>
      </c>
      <c r="E9" s="14"/>
      <c r="F9" s="6" t="s">
        <v>3</v>
      </c>
      <c r="G9" s="15">
        <v>3000</v>
      </c>
      <c r="H9" s="15"/>
      <c r="I9" s="13"/>
      <c r="J9" s="88"/>
      <c r="K9" s="88"/>
      <c r="L9" s="88"/>
      <c r="M9" s="88"/>
      <c r="N9" s="13"/>
      <c r="O9" s="88"/>
    </row>
    <row r="10" spans="1:15" x14ac:dyDescent="0.25">
      <c r="A10" s="71">
        <v>15</v>
      </c>
      <c r="B10" s="179">
        <v>2</v>
      </c>
      <c r="C10" s="72">
        <v>341.6</v>
      </c>
      <c r="D10" s="64" t="s">
        <v>8</v>
      </c>
      <c r="E10" s="14"/>
      <c r="F10" s="6" t="s">
        <v>3</v>
      </c>
      <c r="G10" s="15">
        <v>3000</v>
      </c>
      <c r="H10" s="15"/>
      <c r="I10" s="13"/>
      <c r="J10" s="88"/>
      <c r="K10" s="88"/>
      <c r="L10" s="88"/>
      <c r="M10" s="88"/>
      <c r="N10" s="13"/>
      <c r="O10" s="88"/>
    </row>
    <row r="11" spans="1:15" x14ac:dyDescent="0.25">
      <c r="A11" s="71">
        <v>15</v>
      </c>
      <c r="B11" s="179">
        <v>2</v>
      </c>
      <c r="C11" s="72">
        <v>108.7</v>
      </c>
      <c r="D11" s="64" t="s">
        <v>8</v>
      </c>
      <c r="E11" s="14"/>
      <c r="F11" s="6" t="s">
        <v>3</v>
      </c>
      <c r="G11" s="15">
        <v>3000</v>
      </c>
      <c r="H11" s="15"/>
      <c r="I11" s="13"/>
      <c r="J11" s="88"/>
      <c r="K11" s="88"/>
      <c r="L11" s="88"/>
      <c r="M11" s="88"/>
      <c r="N11" s="13"/>
      <c r="O11" s="88"/>
    </row>
    <row r="12" spans="1:15" x14ac:dyDescent="0.25">
      <c r="A12" s="71">
        <v>15</v>
      </c>
      <c r="B12" s="179">
        <v>2</v>
      </c>
      <c r="C12" s="72">
        <v>370.5</v>
      </c>
      <c r="D12" s="64" t="s">
        <v>8</v>
      </c>
      <c r="E12" s="14"/>
      <c r="F12" s="6" t="s">
        <v>3</v>
      </c>
      <c r="G12" s="15">
        <v>3000</v>
      </c>
      <c r="H12" s="15"/>
      <c r="I12" s="13"/>
      <c r="J12" s="88"/>
      <c r="K12" s="88"/>
      <c r="L12" s="88"/>
      <c r="M12" s="88"/>
      <c r="N12" s="13"/>
      <c r="O12" s="88"/>
    </row>
    <row r="13" spans="1:15" x14ac:dyDescent="0.25">
      <c r="A13" s="71">
        <v>15</v>
      </c>
      <c r="B13" s="179">
        <v>2</v>
      </c>
      <c r="C13" s="72">
        <v>139.30000000000001</v>
      </c>
      <c r="D13" s="64" t="s">
        <v>8</v>
      </c>
      <c r="E13" s="14"/>
      <c r="F13" s="6" t="s">
        <v>3</v>
      </c>
      <c r="G13" s="15">
        <v>3000</v>
      </c>
      <c r="H13" s="15"/>
      <c r="I13" s="13"/>
      <c r="J13" s="88"/>
      <c r="K13" s="88"/>
      <c r="L13" s="88"/>
      <c r="M13" s="88"/>
      <c r="N13" s="13"/>
      <c r="O13" s="88"/>
    </row>
    <row r="14" spans="1:15" x14ac:dyDescent="0.25">
      <c r="A14" s="71">
        <v>15</v>
      </c>
      <c r="B14" s="179">
        <v>2</v>
      </c>
      <c r="C14" s="72">
        <v>207.2</v>
      </c>
      <c r="D14" s="64" t="s">
        <v>8</v>
      </c>
      <c r="E14" s="14"/>
      <c r="F14" s="6" t="s">
        <v>3</v>
      </c>
      <c r="G14" s="15">
        <v>3000</v>
      </c>
      <c r="H14" s="15"/>
      <c r="I14" s="13"/>
      <c r="J14" s="88"/>
      <c r="K14" s="88"/>
      <c r="L14" s="88"/>
      <c r="M14" s="88"/>
      <c r="N14" s="13"/>
      <c r="O14" s="88"/>
    </row>
    <row r="15" spans="1:15" x14ac:dyDescent="0.25">
      <c r="A15" s="71">
        <v>15</v>
      </c>
      <c r="B15" s="170">
        <v>2</v>
      </c>
      <c r="C15" s="72">
        <v>85.5</v>
      </c>
      <c r="D15" s="64" t="s">
        <v>8</v>
      </c>
      <c r="E15" s="14"/>
      <c r="F15" s="6" t="s">
        <v>3</v>
      </c>
      <c r="G15" s="15">
        <v>3000</v>
      </c>
      <c r="H15" s="15"/>
      <c r="I15" s="13"/>
      <c r="J15" s="88"/>
      <c r="K15" s="88"/>
      <c r="L15" s="88"/>
      <c r="M15" s="88"/>
      <c r="N15" s="13"/>
      <c r="O15" s="88"/>
    </row>
    <row r="16" spans="1:15" x14ac:dyDescent="0.25">
      <c r="A16" s="71">
        <v>15</v>
      </c>
      <c r="B16" s="173">
        <v>2</v>
      </c>
      <c r="C16" s="72">
        <v>1676.1</v>
      </c>
      <c r="D16" s="64" t="s">
        <v>8</v>
      </c>
      <c r="E16" s="14"/>
      <c r="F16" s="6" t="s">
        <v>3</v>
      </c>
      <c r="G16" s="15">
        <v>3000</v>
      </c>
      <c r="H16" s="15" t="s">
        <v>128</v>
      </c>
      <c r="I16" s="13"/>
      <c r="J16" s="88"/>
      <c r="K16" s="88"/>
      <c r="L16" s="88"/>
      <c r="M16" s="88"/>
      <c r="N16" s="13"/>
      <c r="O16" s="88"/>
    </row>
    <row r="17" spans="1:15" x14ac:dyDescent="0.25">
      <c r="A17" s="61">
        <v>15</v>
      </c>
      <c r="B17" s="30" t="s">
        <v>38</v>
      </c>
      <c r="C17" s="62">
        <f>SUM(C8:C16)</f>
        <v>3370.4</v>
      </c>
      <c r="D17" s="14"/>
      <c r="E17" s="14"/>
      <c r="F17" s="6"/>
      <c r="G17" s="15"/>
      <c r="H17" s="15"/>
      <c r="I17" s="13"/>
      <c r="J17" s="13"/>
      <c r="K17" s="13"/>
      <c r="L17" s="13"/>
      <c r="M17" s="13"/>
      <c r="N17" s="13"/>
      <c r="O17" s="13"/>
    </row>
    <row r="18" spans="1:15" x14ac:dyDescent="0.25">
      <c r="A18" s="71" t="s">
        <v>86</v>
      </c>
      <c r="B18" s="90">
        <v>2</v>
      </c>
      <c r="C18" s="91">
        <v>89.6</v>
      </c>
      <c r="D18" s="64" t="s">
        <v>0</v>
      </c>
      <c r="E18" s="14"/>
      <c r="F18" s="6" t="s">
        <v>3</v>
      </c>
      <c r="G18" s="15">
        <v>3500</v>
      </c>
      <c r="H18" s="15"/>
      <c r="I18" s="13"/>
      <c r="J18" s="13"/>
      <c r="K18" s="13"/>
      <c r="L18" s="13"/>
      <c r="M18" s="13"/>
      <c r="N18" s="13"/>
      <c r="O18" s="13"/>
    </row>
    <row r="19" spans="1:15" x14ac:dyDescent="0.25">
      <c r="A19" s="67" t="s">
        <v>50</v>
      </c>
      <c r="B19" s="67">
        <v>3</v>
      </c>
      <c r="C19" s="13">
        <v>25.8</v>
      </c>
      <c r="D19" s="8" t="s">
        <v>0</v>
      </c>
      <c r="E19" s="13"/>
      <c r="F19" s="29" t="s">
        <v>3</v>
      </c>
      <c r="G19" s="6">
        <v>3500</v>
      </c>
      <c r="H19" s="15"/>
      <c r="I19" s="13"/>
      <c r="J19" s="13"/>
      <c r="K19" s="13"/>
      <c r="L19" s="13"/>
      <c r="M19" s="13"/>
      <c r="N19" s="13"/>
      <c r="O19" s="13"/>
    </row>
    <row r="20" spans="1:15" x14ac:dyDescent="0.25">
      <c r="A20" s="67" t="s">
        <v>50</v>
      </c>
      <c r="B20" s="67">
        <v>3</v>
      </c>
      <c r="C20" s="13">
        <v>53.2</v>
      </c>
      <c r="D20" s="8" t="s">
        <v>0</v>
      </c>
      <c r="E20" s="13"/>
      <c r="F20" s="29" t="s">
        <v>3</v>
      </c>
      <c r="G20" s="6">
        <v>3500</v>
      </c>
      <c r="H20" s="15"/>
      <c r="I20" s="13"/>
      <c r="J20" s="13"/>
      <c r="K20" s="13"/>
      <c r="L20" s="13"/>
      <c r="M20" s="13"/>
      <c r="N20" s="13"/>
      <c r="O20" s="13"/>
    </row>
    <row r="21" spans="1:15" x14ac:dyDescent="0.25">
      <c r="A21" s="61" t="s">
        <v>50</v>
      </c>
      <c r="B21" s="30" t="s">
        <v>38</v>
      </c>
      <c r="C21" s="60">
        <f>SUM(C18:C20)</f>
        <v>168.6</v>
      </c>
      <c r="D21" s="14"/>
      <c r="E21" s="14"/>
      <c r="F21" s="6"/>
      <c r="G21" s="15"/>
      <c r="H21" s="15"/>
      <c r="I21" s="13"/>
      <c r="J21" s="13"/>
      <c r="K21" s="13"/>
      <c r="L21" s="13"/>
      <c r="M21" s="13"/>
      <c r="N21" s="13"/>
      <c r="O21" s="13"/>
    </row>
    <row r="22" spans="1:15" x14ac:dyDescent="0.25">
      <c r="A22" s="71">
        <v>17</v>
      </c>
      <c r="B22" s="69">
        <v>1</v>
      </c>
      <c r="C22" s="72">
        <v>0</v>
      </c>
      <c r="D22" s="14"/>
      <c r="E22" s="14"/>
      <c r="F22" s="6"/>
      <c r="G22" s="15"/>
      <c r="H22" s="15"/>
      <c r="I22" s="13"/>
      <c r="J22" s="13"/>
      <c r="K22" s="13"/>
      <c r="L22" s="13"/>
      <c r="M22" s="13"/>
      <c r="N22" s="13"/>
      <c r="O22" s="13"/>
    </row>
    <row r="23" spans="1:15" x14ac:dyDescent="0.25">
      <c r="A23" s="61">
        <v>17</v>
      </c>
      <c r="B23" s="30" t="s">
        <v>38</v>
      </c>
      <c r="C23" s="60">
        <f>SUM(C22:C22)</f>
        <v>0</v>
      </c>
      <c r="D23" s="14"/>
      <c r="E23" s="14"/>
      <c r="F23" s="6"/>
      <c r="G23" s="15"/>
      <c r="H23" s="15"/>
      <c r="I23" s="13"/>
      <c r="J23" s="13"/>
      <c r="K23" s="13"/>
      <c r="L23" s="13"/>
      <c r="M23" s="13"/>
      <c r="N23" s="13"/>
      <c r="O23" s="13"/>
    </row>
    <row r="24" spans="1:15" x14ac:dyDescent="0.25">
      <c r="A24" s="73">
        <v>19</v>
      </c>
      <c r="B24" s="30" t="s">
        <v>38</v>
      </c>
      <c r="C24" s="60">
        <v>0</v>
      </c>
      <c r="D24" s="14"/>
      <c r="E24" s="14"/>
      <c r="F24" s="6"/>
      <c r="G24" s="15"/>
      <c r="H24" s="15"/>
      <c r="I24" s="13"/>
      <c r="J24" s="13"/>
      <c r="K24" s="13"/>
      <c r="L24" s="13"/>
      <c r="M24" s="13"/>
      <c r="N24" s="13"/>
      <c r="O24" s="13"/>
    </row>
    <row r="25" spans="1:15" x14ac:dyDescent="0.25">
      <c r="A25" s="74" t="s">
        <v>161</v>
      </c>
      <c r="B25" s="95">
        <v>1.2</v>
      </c>
      <c r="C25" s="72">
        <v>819.6</v>
      </c>
      <c r="D25" s="14" t="s">
        <v>71</v>
      </c>
      <c r="E25" s="14" t="s">
        <v>117</v>
      </c>
      <c r="F25" s="29" t="s">
        <v>3</v>
      </c>
      <c r="G25" s="15">
        <v>4000</v>
      </c>
      <c r="H25" s="15" t="s">
        <v>116</v>
      </c>
      <c r="I25" s="13"/>
      <c r="J25" s="13"/>
      <c r="K25" s="13"/>
      <c r="L25" s="13"/>
      <c r="M25" s="13"/>
      <c r="N25" s="13"/>
      <c r="O25" s="13"/>
    </row>
    <row r="26" spans="1:15" x14ac:dyDescent="0.25">
      <c r="A26" s="61">
        <v>28</v>
      </c>
      <c r="B26" s="30" t="s">
        <v>38</v>
      </c>
      <c r="C26" s="60">
        <f>SUM(C25:C25)</f>
        <v>819.6</v>
      </c>
      <c r="D26" s="14"/>
      <c r="E26" s="14"/>
      <c r="F26" s="6"/>
      <c r="G26" s="15"/>
      <c r="H26" s="15"/>
      <c r="I26" s="13"/>
      <c r="J26" s="13"/>
      <c r="K26" s="13"/>
      <c r="L26" s="13"/>
      <c r="M26" s="13"/>
      <c r="N26" s="13"/>
      <c r="O26" s="13"/>
    </row>
    <row r="27" spans="1:15" x14ac:dyDescent="0.25">
      <c r="A27" s="74">
        <v>28</v>
      </c>
      <c r="B27" s="69">
        <v>1</v>
      </c>
      <c r="C27" s="72">
        <v>4863.3</v>
      </c>
      <c r="D27" s="14" t="s">
        <v>71</v>
      </c>
      <c r="E27" s="14" t="s">
        <v>113</v>
      </c>
      <c r="F27" s="29" t="s">
        <v>3</v>
      </c>
      <c r="G27" s="15">
        <v>3800</v>
      </c>
      <c r="H27" s="15"/>
      <c r="I27" s="13"/>
      <c r="J27" s="13"/>
      <c r="K27" s="13"/>
      <c r="L27" s="13"/>
      <c r="M27" s="13"/>
      <c r="N27" s="13"/>
      <c r="O27" s="13"/>
    </row>
    <row r="28" spans="1:15" x14ac:dyDescent="0.25">
      <c r="A28" s="74">
        <v>28</v>
      </c>
      <c r="B28" s="179">
        <v>1</v>
      </c>
      <c r="C28" s="72">
        <v>297.60000000000002</v>
      </c>
      <c r="D28" s="14" t="s">
        <v>71</v>
      </c>
      <c r="E28" s="14" t="s">
        <v>113</v>
      </c>
      <c r="F28" s="29" t="s">
        <v>3</v>
      </c>
      <c r="G28" s="15">
        <v>3800</v>
      </c>
      <c r="H28" s="15"/>
      <c r="I28" s="13"/>
      <c r="J28" s="13"/>
      <c r="K28" s="13"/>
      <c r="L28" s="13"/>
      <c r="M28" s="13"/>
      <c r="N28" s="13"/>
      <c r="O28" s="13"/>
    </row>
    <row r="29" spans="1:15" x14ac:dyDescent="0.25">
      <c r="A29" s="74">
        <v>28</v>
      </c>
      <c r="B29" s="172">
        <v>2</v>
      </c>
      <c r="C29" s="72">
        <v>804.1</v>
      </c>
      <c r="D29" s="14" t="s">
        <v>131</v>
      </c>
      <c r="E29" s="14" t="s">
        <v>113</v>
      </c>
      <c r="F29" s="29" t="s">
        <v>3</v>
      </c>
      <c r="G29" s="15">
        <v>3600</v>
      </c>
      <c r="H29" s="15"/>
      <c r="I29" s="13"/>
      <c r="J29" s="13"/>
      <c r="K29" s="13"/>
      <c r="L29" s="13"/>
      <c r="M29" s="13"/>
      <c r="N29" s="13"/>
      <c r="O29" s="13"/>
    </row>
    <row r="30" spans="1:15" x14ac:dyDescent="0.25">
      <c r="A30" s="74">
        <v>28</v>
      </c>
      <c r="B30" s="172">
        <v>2</v>
      </c>
      <c r="C30" s="72">
        <v>1104.9000000000001</v>
      </c>
      <c r="D30" s="14" t="s">
        <v>131</v>
      </c>
      <c r="E30" s="14" t="s">
        <v>113</v>
      </c>
      <c r="F30" s="29" t="s">
        <v>3</v>
      </c>
      <c r="G30" s="15">
        <v>3600</v>
      </c>
      <c r="H30" s="15"/>
      <c r="I30" s="13"/>
      <c r="J30" s="13"/>
      <c r="K30" s="13"/>
      <c r="L30" s="13"/>
      <c r="M30" s="13"/>
      <c r="N30" s="13"/>
      <c r="O30" s="13"/>
    </row>
    <row r="31" spans="1:15" s="55" customFormat="1" x14ac:dyDescent="0.25">
      <c r="A31" s="61">
        <v>28</v>
      </c>
      <c r="B31" s="30" t="s">
        <v>38</v>
      </c>
      <c r="C31" s="60">
        <f>SUM(C27:C30)</f>
        <v>7069.9000000000015</v>
      </c>
      <c r="D31" s="57"/>
      <c r="E31" s="57"/>
      <c r="F31" s="59"/>
      <c r="G31" s="58"/>
      <c r="H31" s="58"/>
      <c r="I31" s="56"/>
      <c r="J31" s="56"/>
      <c r="K31" s="56"/>
      <c r="L31" s="56"/>
      <c r="M31" s="56"/>
      <c r="N31" s="56"/>
      <c r="O31" s="56"/>
    </row>
    <row r="32" spans="1:15" ht="15" customHeight="1" x14ac:dyDescent="0.25">
      <c r="A32" s="66"/>
      <c r="B32" s="66" t="s">
        <v>38</v>
      </c>
      <c r="C32" s="4">
        <f>C5+C7+C17+C21+C23+C24+C31</f>
        <v>11347.7</v>
      </c>
      <c r="D32" s="14"/>
      <c r="E32" s="14"/>
      <c r="F32" s="14"/>
      <c r="G32" s="6"/>
      <c r="H32" s="15"/>
      <c r="I32" s="13"/>
      <c r="J32" s="13"/>
      <c r="K32" s="13"/>
      <c r="L32" s="13"/>
      <c r="M32" s="13"/>
      <c r="N32" s="13"/>
      <c r="O32" s="13"/>
    </row>
    <row r="33" spans="1:15" ht="15" customHeight="1" x14ac:dyDescent="0.25">
      <c r="A33" s="74" t="s">
        <v>84</v>
      </c>
      <c r="B33" s="74"/>
      <c r="C33" s="89">
        <v>1900</v>
      </c>
      <c r="D33" s="14"/>
      <c r="E33" s="14"/>
      <c r="F33" s="14" t="s">
        <v>85</v>
      </c>
      <c r="G33" s="6">
        <v>1200</v>
      </c>
      <c r="H33" s="15"/>
      <c r="I33" s="13"/>
      <c r="J33" s="88"/>
      <c r="K33" s="13"/>
      <c r="L33" s="13"/>
      <c r="M33" s="88"/>
      <c r="N33" s="13"/>
      <c r="O33" s="13"/>
    </row>
    <row r="34" spans="1:15" ht="15" customHeight="1" x14ac:dyDescent="0.25">
      <c r="A34" s="74" t="s">
        <v>84</v>
      </c>
      <c r="B34" s="74"/>
      <c r="C34" s="89">
        <v>663.5</v>
      </c>
      <c r="D34" s="14"/>
      <c r="E34" s="14"/>
      <c r="F34" s="14"/>
      <c r="G34" s="6">
        <v>1200</v>
      </c>
      <c r="H34" s="15"/>
      <c r="I34" s="13"/>
      <c r="J34" s="88"/>
      <c r="K34" s="13"/>
      <c r="L34" s="13"/>
      <c r="M34" s="88"/>
      <c r="N34" s="13"/>
      <c r="O34" s="13"/>
    </row>
    <row r="35" spans="1:15" ht="15" customHeight="1" x14ac:dyDescent="0.25">
      <c r="A35" s="74" t="s">
        <v>84</v>
      </c>
      <c r="B35" s="74"/>
      <c r="C35" s="89">
        <v>8000</v>
      </c>
      <c r="D35" s="14"/>
      <c r="E35" s="14"/>
      <c r="F35" s="14" t="s">
        <v>85</v>
      </c>
      <c r="G35" s="6">
        <v>1200</v>
      </c>
      <c r="H35" s="15"/>
      <c r="I35" s="13"/>
      <c r="J35" s="88"/>
      <c r="K35" s="13"/>
      <c r="L35" s="13"/>
      <c r="M35" s="88"/>
      <c r="N35" s="13"/>
      <c r="O35" s="13"/>
    </row>
    <row r="37" spans="1:15" ht="33" customHeight="1" x14ac:dyDescent="0.25">
      <c r="A37" s="19" t="s">
        <v>37</v>
      </c>
      <c r="B37" s="20" t="s">
        <v>39</v>
      </c>
      <c r="C37" s="13"/>
      <c r="D37" s="13"/>
      <c r="E37" s="13"/>
      <c r="F37" s="13"/>
      <c r="G37" s="13"/>
      <c r="H37" s="16"/>
      <c r="I37" s="26"/>
      <c r="J37" s="26"/>
      <c r="K37" s="26"/>
      <c r="L37" s="26"/>
    </row>
    <row r="38" spans="1:15" x14ac:dyDescent="0.25">
      <c r="A38" s="13">
        <v>4</v>
      </c>
      <c r="B38" s="18">
        <f>C5</f>
        <v>319.7</v>
      </c>
      <c r="C38" s="13"/>
      <c r="D38" s="13"/>
      <c r="E38" s="13"/>
      <c r="F38" s="27"/>
      <c r="G38" s="13"/>
      <c r="H38" s="16"/>
      <c r="I38" s="26"/>
      <c r="J38" s="26"/>
      <c r="K38" s="26"/>
      <c r="L38" s="26"/>
    </row>
    <row r="39" spans="1:15" x14ac:dyDescent="0.25">
      <c r="A39" s="13">
        <v>12</v>
      </c>
      <c r="B39" s="18">
        <f>C7</f>
        <v>419.1</v>
      </c>
      <c r="C39" s="13"/>
      <c r="D39" s="13"/>
      <c r="E39" s="13"/>
      <c r="F39" s="27"/>
      <c r="G39" s="13"/>
      <c r="H39" s="16"/>
      <c r="I39" s="26"/>
      <c r="J39" s="26"/>
      <c r="K39" s="26"/>
      <c r="L39" s="26"/>
    </row>
    <row r="40" spans="1:15" x14ac:dyDescent="0.25">
      <c r="A40" s="13">
        <v>15</v>
      </c>
      <c r="B40" s="18">
        <f>C17</f>
        <v>3370.4</v>
      </c>
      <c r="C40" s="13"/>
      <c r="D40" s="13"/>
      <c r="E40" s="13"/>
      <c r="F40" s="27"/>
      <c r="G40" s="13"/>
      <c r="H40" s="16"/>
      <c r="I40" s="26"/>
      <c r="J40" s="26"/>
      <c r="K40" s="26"/>
      <c r="L40" s="26"/>
    </row>
    <row r="41" spans="1:15" x14ac:dyDescent="0.25">
      <c r="A41" s="54" t="s">
        <v>14</v>
      </c>
      <c r="B41" s="18">
        <f>C21</f>
        <v>168.6</v>
      </c>
      <c r="C41" s="13"/>
      <c r="D41" s="13"/>
      <c r="E41" s="13"/>
      <c r="F41" s="27"/>
      <c r="G41" s="13"/>
      <c r="H41" s="16"/>
      <c r="I41" s="26"/>
      <c r="J41" s="26"/>
      <c r="K41" s="26"/>
      <c r="L41" s="26"/>
    </row>
    <row r="42" spans="1:15" x14ac:dyDescent="0.25">
      <c r="A42" s="54">
        <v>17</v>
      </c>
      <c r="B42" s="18">
        <f>C23</f>
        <v>0</v>
      </c>
      <c r="C42" s="13"/>
      <c r="D42" s="13"/>
      <c r="E42" s="13"/>
      <c r="F42" s="27"/>
      <c r="G42" s="13"/>
      <c r="H42" s="16"/>
      <c r="I42" s="26"/>
      <c r="J42" s="26"/>
      <c r="K42" s="26"/>
      <c r="L42" s="26"/>
    </row>
    <row r="43" spans="1:15" x14ac:dyDescent="0.25">
      <c r="A43" s="54">
        <v>22</v>
      </c>
      <c r="B43" s="18">
        <f>C26</f>
        <v>819.6</v>
      </c>
      <c r="C43" s="13"/>
      <c r="D43" s="13"/>
      <c r="E43" s="13"/>
      <c r="F43" s="27"/>
      <c r="G43" s="13"/>
      <c r="H43" s="16"/>
      <c r="I43" s="26"/>
      <c r="J43" s="26"/>
      <c r="K43" s="26"/>
      <c r="L43" s="26"/>
    </row>
    <row r="44" spans="1:15" x14ac:dyDescent="0.25">
      <c r="A44" s="13">
        <v>28</v>
      </c>
      <c r="B44" s="18">
        <f>C31</f>
        <v>7069.9000000000015</v>
      </c>
      <c r="C44" s="13"/>
      <c r="D44" s="13"/>
      <c r="E44" s="13"/>
      <c r="F44" s="27"/>
      <c r="G44" s="13"/>
      <c r="H44" s="16"/>
      <c r="I44" s="26"/>
      <c r="J44" s="26"/>
      <c r="K44" s="26"/>
      <c r="L44" s="26"/>
    </row>
    <row r="45" spans="1:15" x14ac:dyDescent="0.25">
      <c r="A45" s="75" t="s">
        <v>38</v>
      </c>
      <c r="B45" s="76">
        <f>SUM(B38:B44)</f>
        <v>12167.300000000003</v>
      </c>
      <c r="C45" s="13"/>
      <c r="D45" s="13"/>
      <c r="E45" s="13"/>
      <c r="F45" s="27"/>
      <c r="G45" s="13"/>
      <c r="H45" s="16"/>
      <c r="I45" s="26"/>
      <c r="J45" s="26"/>
      <c r="K45" s="26"/>
      <c r="L45" s="26"/>
    </row>
  </sheetData>
  <mergeCells count="1">
    <mergeCell ref="A1:H1"/>
  </mergeCells>
  <pageMargins left="0.7" right="0.7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28"/>
  <sheetViews>
    <sheetView workbookViewId="0">
      <selection activeCell="D9" sqref="D9"/>
    </sheetView>
  </sheetViews>
  <sheetFormatPr defaultRowHeight="15" x14ac:dyDescent="0.25"/>
  <cols>
    <col min="1" max="1" width="18.85546875" customWidth="1"/>
    <col min="3" max="3" width="13.7109375" style="37" customWidth="1"/>
    <col min="4" max="4" width="32.42578125" customWidth="1"/>
    <col min="5" max="5" width="38.28515625" customWidth="1"/>
    <col min="6" max="6" width="21.7109375" customWidth="1"/>
    <col min="7" max="7" width="13.85546875" customWidth="1"/>
    <col min="8" max="8" width="19.85546875" hidden="1" customWidth="1"/>
    <col min="9" max="9" width="0" hidden="1" customWidth="1"/>
    <col min="10" max="10" width="15" hidden="1" customWidth="1"/>
    <col min="11" max="14" width="0" hidden="1" customWidth="1"/>
  </cols>
  <sheetData>
    <row r="1" spans="1:14" ht="29.25" customHeight="1" x14ac:dyDescent="0.25">
      <c r="A1" s="197" t="s">
        <v>16</v>
      </c>
      <c r="B1" s="197"/>
      <c r="C1" s="197"/>
      <c r="D1" s="197"/>
      <c r="E1" s="197"/>
      <c r="F1" s="197"/>
      <c r="G1" s="197"/>
    </row>
    <row r="2" spans="1:14" ht="42" customHeight="1" x14ac:dyDescent="0.25">
      <c r="A2" s="17" t="s">
        <v>27</v>
      </c>
      <c r="B2" s="17" t="s">
        <v>28</v>
      </c>
      <c r="C2" s="17" t="s">
        <v>29</v>
      </c>
      <c r="D2" s="17" t="s">
        <v>30</v>
      </c>
      <c r="E2" s="17" t="s">
        <v>31</v>
      </c>
      <c r="F2" s="17" t="s">
        <v>32</v>
      </c>
      <c r="G2" s="17" t="s">
        <v>33</v>
      </c>
      <c r="H2" s="53" t="s">
        <v>81</v>
      </c>
      <c r="I2" s="53" t="s">
        <v>75</v>
      </c>
      <c r="J2" s="53" t="s">
        <v>76</v>
      </c>
      <c r="K2" s="53" t="s">
        <v>77</v>
      </c>
      <c r="L2" s="53" t="s">
        <v>78</v>
      </c>
      <c r="M2" s="53" t="s">
        <v>79</v>
      </c>
      <c r="N2" s="53" t="s">
        <v>80</v>
      </c>
    </row>
    <row r="3" spans="1:14" x14ac:dyDescent="0.25">
      <c r="A3" s="28" t="s">
        <v>17</v>
      </c>
      <c r="B3" s="8" t="s">
        <v>18</v>
      </c>
      <c r="C3" s="5">
        <v>1</v>
      </c>
      <c r="D3" s="8" t="s">
        <v>20</v>
      </c>
      <c r="E3" s="8" t="s">
        <v>19</v>
      </c>
      <c r="F3" s="5"/>
      <c r="G3" s="11">
        <v>14000</v>
      </c>
      <c r="H3" s="13"/>
      <c r="I3" s="13"/>
      <c r="J3" s="13"/>
      <c r="K3" s="13"/>
      <c r="L3" s="13"/>
      <c r="M3" s="13"/>
      <c r="N3" s="13"/>
    </row>
    <row r="4" spans="1:14" x14ac:dyDescent="0.25">
      <c r="A4" s="28" t="s">
        <v>17</v>
      </c>
      <c r="B4" s="8" t="s">
        <v>21</v>
      </c>
      <c r="C4" s="5">
        <v>25</v>
      </c>
      <c r="D4" s="8" t="s">
        <v>72</v>
      </c>
      <c r="E4" s="8" t="s">
        <v>107</v>
      </c>
      <c r="F4" s="5"/>
      <c r="G4" s="11">
        <v>6000</v>
      </c>
      <c r="H4" s="13"/>
      <c r="I4" s="13"/>
      <c r="J4" s="13"/>
      <c r="K4" s="13"/>
      <c r="L4" s="13"/>
      <c r="M4" s="13"/>
      <c r="N4" s="13"/>
    </row>
    <row r="5" spans="1:14" x14ac:dyDescent="0.25">
      <c r="A5" s="28" t="s">
        <v>17</v>
      </c>
      <c r="B5" s="8" t="s">
        <v>21</v>
      </c>
      <c r="C5" s="5">
        <v>24.6</v>
      </c>
      <c r="D5" s="8" t="s">
        <v>72</v>
      </c>
      <c r="E5" s="8" t="s">
        <v>107</v>
      </c>
      <c r="F5" s="5"/>
      <c r="G5" s="11">
        <v>6000</v>
      </c>
      <c r="H5" s="13"/>
      <c r="I5" s="13"/>
      <c r="J5" s="13"/>
      <c r="K5" s="13"/>
      <c r="L5" s="13"/>
      <c r="M5" s="13"/>
      <c r="N5" s="13"/>
    </row>
    <row r="6" spans="1:14" x14ac:dyDescent="0.25">
      <c r="A6" s="28" t="s">
        <v>17</v>
      </c>
      <c r="B6" s="8" t="s">
        <v>21</v>
      </c>
      <c r="C6" s="28">
        <v>55.5</v>
      </c>
      <c r="D6" s="8" t="s">
        <v>72</v>
      </c>
      <c r="E6" s="29" t="s">
        <v>107</v>
      </c>
      <c r="F6" s="29" t="s">
        <v>1</v>
      </c>
      <c r="G6" s="12">
        <v>6000</v>
      </c>
      <c r="H6" s="13"/>
      <c r="I6" s="13"/>
      <c r="J6" s="13"/>
      <c r="K6" s="13"/>
      <c r="L6" s="13"/>
      <c r="M6" s="13"/>
      <c r="N6" s="13"/>
    </row>
    <row r="7" spans="1:14" x14ac:dyDescent="0.25">
      <c r="A7" s="10" t="s">
        <v>38</v>
      </c>
      <c r="B7" s="22"/>
      <c r="C7" s="36">
        <f>SUM(C3:C6)</f>
        <v>106.1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13" t="s">
        <v>53</v>
      </c>
      <c r="B8" s="13">
        <v>1</v>
      </c>
      <c r="C8" s="31">
        <v>127</v>
      </c>
      <c r="D8" s="31" t="s">
        <v>71</v>
      </c>
      <c r="E8" s="13" t="s">
        <v>87</v>
      </c>
      <c r="F8" s="29" t="s">
        <v>1</v>
      </c>
      <c r="G8" s="12">
        <v>3000</v>
      </c>
      <c r="H8" s="13"/>
      <c r="I8" s="13"/>
      <c r="J8" s="13"/>
      <c r="K8" s="13"/>
      <c r="L8" s="13"/>
      <c r="M8" s="13"/>
      <c r="N8" s="13"/>
    </row>
    <row r="9" spans="1:14" x14ac:dyDescent="0.25">
      <c r="A9" s="13" t="s">
        <v>53</v>
      </c>
      <c r="B9" s="13" t="s">
        <v>54</v>
      </c>
      <c r="C9" s="31">
        <v>60.1</v>
      </c>
      <c r="D9" s="31" t="s">
        <v>72</v>
      </c>
      <c r="E9" s="13" t="s">
        <v>87</v>
      </c>
      <c r="F9" s="29" t="s">
        <v>1</v>
      </c>
      <c r="G9" s="12">
        <v>3000</v>
      </c>
      <c r="H9" s="13"/>
      <c r="I9" s="13"/>
      <c r="J9" s="13"/>
      <c r="K9" s="13"/>
      <c r="L9" s="13"/>
      <c r="M9" s="13"/>
      <c r="N9" s="13"/>
    </row>
    <row r="10" spans="1:14" x14ac:dyDescent="0.25">
      <c r="A10" s="13" t="s">
        <v>55</v>
      </c>
      <c r="B10" s="13">
        <v>1</v>
      </c>
      <c r="C10" s="31">
        <v>7.3</v>
      </c>
      <c r="D10" s="31" t="s">
        <v>8</v>
      </c>
      <c r="E10" s="94" t="s">
        <v>73</v>
      </c>
      <c r="F10" s="29" t="s">
        <v>1</v>
      </c>
      <c r="G10" s="12">
        <v>3000</v>
      </c>
      <c r="H10" s="13"/>
      <c r="I10" s="13"/>
      <c r="J10" s="13"/>
      <c r="K10" s="13"/>
      <c r="L10" s="13"/>
      <c r="M10" s="13"/>
      <c r="N10" s="13"/>
    </row>
    <row r="11" spans="1:14" x14ac:dyDescent="0.25">
      <c r="A11" s="13" t="s">
        <v>55</v>
      </c>
      <c r="B11" s="13">
        <v>1</v>
      </c>
      <c r="C11" s="31">
        <v>17.7</v>
      </c>
      <c r="D11" s="31" t="s">
        <v>8</v>
      </c>
      <c r="E11" s="94" t="s">
        <v>73</v>
      </c>
      <c r="F11" s="29" t="s">
        <v>1</v>
      </c>
      <c r="G11" s="12">
        <v>3000</v>
      </c>
      <c r="H11" s="13"/>
      <c r="I11" s="13"/>
      <c r="J11" s="13"/>
      <c r="K11" s="13"/>
      <c r="L11" s="13"/>
      <c r="M11" s="13"/>
      <c r="N11" s="13"/>
    </row>
    <row r="12" spans="1:14" x14ac:dyDescent="0.25">
      <c r="A12" s="10" t="s">
        <v>38</v>
      </c>
      <c r="B12" s="22"/>
      <c r="C12" s="36">
        <f>C9+C11</f>
        <v>77.8</v>
      </c>
      <c r="D12" s="13"/>
      <c r="E12" s="13"/>
      <c r="F12" s="13"/>
      <c r="G12" s="13"/>
      <c r="H12" s="13"/>
      <c r="I12" s="88"/>
      <c r="J12" s="13"/>
      <c r="K12" s="13"/>
      <c r="L12" s="13"/>
      <c r="M12" s="13"/>
      <c r="N12" s="88"/>
    </row>
    <row r="13" spans="1:14" x14ac:dyDescent="0.25">
      <c r="A13" s="13" t="s">
        <v>22</v>
      </c>
      <c r="B13" s="13">
        <v>1</v>
      </c>
      <c r="C13" s="31">
        <v>158.9</v>
      </c>
      <c r="D13" s="29" t="s">
        <v>23</v>
      </c>
      <c r="E13" s="13"/>
      <c r="F13" s="29" t="s">
        <v>15</v>
      </c>
      <c r="G13" s="12">
        <v>1500</v>
      </c>
      <c r="H13" s="13"/>
      <c r="I13" s="13"/>
      <c r="J13" s="13"/>
      <c r="K13" s="13"/>
      <c r="L13" s="13"/>
      <c r="M13" s="13"/>
      <c r="N13" s="13"/>
    </row>
    <row r="14" spans="1:14" x14ac:dyDescent="0.25">
      <c r="A14" s="10" t="s">
        <v>38</v>
      </c>
      <c r="B14" s="22"/>
      <c r="C14" s="36">
        <f>SUM(C13)</f>
        <v>158.9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ht="28.5" customHeight="1" x14ac:dyDescent="0.25">
      <c r="A15" s="28" t="s">
        <v>24</v>
      </c>
      <c r="B15" s="29">
        <v>1</v>
      </c>
      <c r="C15" s="28">
        <v>17.2</v>
      </c>
      <c r="D15" s="29" t="s">
        <v>25</v>
      </c>
      <c r="E15" s="29"/>
      <c r="F15" s="29" t="s">
        <v>15</v>
      </c>
      <c r="G15" s="12">
        <v>2000</v>
      </c>
      <c r="H15" s="13"/>
      <c r="I15" s="13"/>
      <c r="J15" s="13"/>
      <c r="K15" s="13"/>
      <c r="L15" s="13"/>
      <c r="M15" s="13"/>
      <c r="N15" s="13"/>
    </row>
    <row r="16" spans="1:14" ht="28.5" customHeight="1" x14ac:dyDescent="0.25">
      <c r="A16" s="28" t="s">
        <v>24</v>
      </c>
      <c r="B16" s="29">
        <v>2</v>
      </c>
      <c r="C16" s="28">
        <v>18</v>
      </c>
      <c r="D16" s="29" t="s">
        <v>26</v>
      </c>
      <c r="E16" s="29"/>
      <c r="F16" s="29" t="s">
        <v>1</v>
      </c>
      <c r="G16" s="12">
        <v>5000</v>
      </c>
      <c r="H16" s="13"/>
      <c r="I16" s="13"/>
      <c r="J16" s="13"/>
      <c r="K16" s="13"/>
      <c r="L16" s="13"/>
      <c r="M16" s="13"/>
      <c r="N16" s="13"/>
    </row>
    <row r="17" spans="1:14" x14ac:dyDescent="0.25">
      <c r="A17" s="28" t="s">
        <v>24</v>
      </c>
      <c r="B17" s="29">
        <v>2</v>
      </c>
      <c r="C17" s="28">
        <v>19.600000000000001</v>
      </c>
      <c r="D17" s="29" t="s">
        <v>26</v>
      </c>
      <c r="E17" s="29" t="s">
        <v>74</v>
      </c>
      <c r="F17" s="29" t="s">
        <v>1</v>
      </c>
      <c r="G17" s="12">
        <v>5000</v>
      </c>
      <c r="H17" s="13"/>
      <c r="I17" s="13"/>
      <c r="J17" s="13"/>
      <c r="K17" s="13"/>
      <c r="L17" s="13"/>
      <c r="M17" s="13"/>
      <c r="N17" s="13"/>
    </row>
    <row r="18" spans="1:14" x14ac:dyDescent="0.25">
      <c r="A18" s="10" t="s">
        <v>38</v>
      </c>
      <c r="B18" s="22"/>
      <c r="C18" s="36">
        <f>SUM(C15:C17)</f>
        <v>54.800000000000004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x14ac:dyDescent="0.25">
      <c r="A19" s="198"/>
      <c r="B19" s="198"/>
      <c r="C19" s="4">
        <f>C7+C12+C14+C18</f>
        <v>397.59999999999997</v>
      </c>
      <c r="D19" s="2"/>
      <c r="E19" s="2"/>
      <c r="F19" s="2"/>
      <c r="G19" s="2"/>
      <c r="H19" s="13"/>
      <c r="I19" s="13"/>
      <c r="J19" s="13"/>
      <c r="K19" s="13"/>
      <c r="L19" s="13"/>
      <c r="M19" s="13"/>
      <c r="N19" s="13"/>
    </row>
    <row r="23" spans="1:14" x14ac:dyDescent="0.25">
      <c r="A23" s="19" t="s">
        <v>37</v>
      </c>
      <c r="B23" s="20" t="s">
        <v>39</v>
      </c>
    </row>
    <row r="24" spans="1:14" x14ac:dyDescent="0.25">
      <c r="A24" s="94">
        <v>10</v>
      </c>
      <c r="B24" s="18">
        <f>C7</f>
        <v>106.1</v>
      </c>
    </row>
    <row r="25" spans="1:14" x14ac:dyDescent="0.25">
      <c r="A25" s="13" t="s">
        <v>93</v>
      </c>
      <c r="B25" s="18">
        <f>C12</f>
        <v>77.8</v>
      </c>
    </row>
    <row r="26" spans="1:14" x14ac:dyDescent="0.25">
      <c r="A26" s="13" t="s">
        <v>94</v>
      </c>
      <c r="B26" s="18">
        <f>C14</f>
        <v>158.9</v>
      </c>
    </row>
    <row r="27" spans="1:14" x14ac:dyDescent="0.25">
      <c r="A27" s="94" t="s">
        <v>24</v>
      </c>
      <c r="B27" s="18">
        <f>C18</f>
        <v>54.800000000000004</v>
      </c>
    </row>
    <row r="28" spans="1:14" x14ac:dyDescent="0.25">
      <c r="A28" s="75" t="s">
        <v>38</v>
      </c>
      <c r="B28" s="76">
        <f>SUM(B24:B27)</f>
        <v>397.59999999999997</v>
      </c>
    </row>
  </sheetData>
  <mergeCells count="2">
    <mergeCell ref="A1:G1"/>
    <mergeCell ref="A19:B19"/>
  </mergeCells>
  <phoneticPr fontId="7" type="noConversion"/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K5"/>
  <sheetViews>
    <sheetView workbookViewId="0">
      <selection activeCell="D10" sqref="D10:D11"/>
    </sheetView>
  </sheetViews>
  <sheetFormatPr defaultRowHeight="15" x14ac:dyDescent="0.25"/>
  <cols>
    <col min="1" max="1" width="3.85546875" customWidth="1"/>
    <col min="2" max="2" width="9.140625" style="26"/>
    <col min="3" max="3" width="21" style="26" customWidth="1"/>
    <col min="4" max="5" width="12.140625" style="35" customWidth="1"/>
    <col min="6" max="6" width="15.5703125" style="35" customWidth="1"/>
    <col min="7" max="7" width="30.5703125" style="26" customWidth="1"/>
    <col min="8" max="8" width="17.140625" style="26" customWidth="1"/>
    <col min="9" max="9" width="19.28515625" style="26" customWidth="1"/>
    <col min="10" max="10" width="18.42578125" style="26" customWidth="1"/>
    <col min="11" max="11" width="32.5703125" customWidth="1"/>
  </cols>
  <sheetData>
    <row r="1" spans="1:11" ht="29.25" customHeight="1" x14ac:dyDescent="0.25">
      <c r="B1" s="199" t="s">
        <v>102</v>
      </c>
      <c r="C1" s="199"/>
      <c r="D1" s="199"/>
      <c r="E1" s="199"/>
      <c r="F1" s="199"/>
      <c r="G1" s="199"/>
      <c r="H1" s="199"/>
      <c r="I1" s="199"/>
      <c r="J1" s="199"/>
      <c r="K1" s="175"/>
    </row>
    <row r="2" spans="1:11" ht="42" customHeight="1" x14ac:dyDescent="0.25">
      <c r="A2" s="1"/>
      <c r="B2" s="17" t="s">
        <v>27</v>
      </c>
      <c r="C2" s="17" t="s">
        <v>28</v>
      </c>
      <c r="D2" s="33" t="s">
        <v>29</v>
      </c>
      <c r="E2" s="33" t="s">
        <v>66</v>
      </c>
      <c r="F2" s="33" t="s">
        <v>67</v>
      </c>
      <c r="G2" s="17" t="s">
        <v>30</v>
      </c>
      <c r="H2" s="17" t="s">
        <v>31</v>
      </c>
      <c r="I2" s="17" t="s">
        <v>32</v>
      </c>
      <c r="J2" s="17" t="s">
        <v>33</v>
      </c>
      <c r="K2" s="176" t="s">
        <v>132</v>
      </c>
    </row>
    <row r="3" spans="1:11" ht="23.25" customHeight="1" x14ac:dyDescent="0.25">
      <c r="A3" s="96"/>
      <c r="B3" s="8">
        <v>5</v>
      </c>
      <c r="C3" s="8" t="s">
        <v>7</v>
      </c>
      <c r="D3" s="97">
        <v>0</v>
      </c>
      <c r="E3" s="97"/>
      <c r="F3" s="97"/>
      <c r="G3" s="8"/>
      <c r="H3" s="32"/>
      <c r="I3" s="32"/>
      <c r="J3" s="8"/>
      <c r="K3" s="13"/>
    </row>
    <row r="4" spans="1:11" ht="23.25" customHeight="1" x14ac:dyDescent="0.25">
      <c r="A4" s="96"/>
      <c r="B4" s="8">
        <v>10</v>
      </c>
      <c r="C4" s="8">
        <v>1</v>
      </c>
      <c r="D4" s="97">
        <v>254</v>
      </c>
      <c r="E4" s="97"/>
      <c r="F4" s="97"/>
      <c r="G4" s="8" t="s">
        <v>108</v>
      </c>
      <c r="H4" s="183" t="s">
        <v>60</v>
      </c>
      <c r="I4" s="183" t="s">
        <v>3</v>
      </c>
      <c r="J4" s="184">
        <v>15000</v>
      </c>
      <c r="K4" s="183" t="s">
        <v>160</v>
      </c>
    </row>
    <row r="5" spans="1:11" x14ac:dyDescent="0.25">
      <c r="A5" s="21"/>
      <c r="B5" s="198" t="s">
        <v>4</v>
      </c>
      <c r="C5" s="198"/>
      <c r="D5" s="34">
        <f>SUM(D3:D4)</f>
        <v>254</v>
      </c>
      <c r="E5" s="34"/>
      <c r="F5" s="34"/>
      <c r="G5" s="3"/>
      <c r="H5" s="3"/>
      <c r="I5" s="3"/>
      <c r="J5" s="3"/>
      <c r="K5" s="13"/>
    </row>
  </sheetData>
  <mergeCells count="2">
    <mergeCell ref="B1:J1"/>
    <mergeCell ref="B5:C5"/>
  </mergeCells>
  <phoneticPr fontId="7" type="noConversion"/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12"/>
  <sheetViews>
    <sheetView workbookViewId="0">
      <selection activeCell="F14" sqref="F14"/>
    </sheetView>
  </sheetViews>
  <sheetFormatPr defaultRowHeight="15" x14ac:dyDescent="0.25"/>
  <cols>
    <col min="1" max="1" width="14.42578125" style="26" customWidth="1"/>
    <col min="2" max="2" width="15.5703125" style="26" customWidth="1"/>
    <col min="3" max="3" width="20.5703125" style="26" customWidth="1"/>
    <col min="4" max="4" width="15.28515625" style="26" customWidth="1"/>
    <col min="5" max="5" width="9.140625" style="26"/>
  </cols>
  <sheetData>
    <row r="1" spans="1:4" ht="27" customHeight="1" x14ac:dyDescent="0.25">
      <c r="A1" s="24" t="s">
        <v>41</v>
      </c>
      <c r="B1" s="24" t="s">
        <v>42</v>
      </c>
      <c r="C1" s="24" t="s">
        <v>48</v>
      </c>
      <c r="D1" s="24" t="s">
        <v>11</v>
      </c>
    </row>
    <row r="2" spans="1:4" x14ac:dyDescent="0.25">
      <c r="A2" s="13" t="s">
        <v>43</v>
      </c>
      <c r="B2" s="13" t="e">
        <f>Сокол!#REF!</f>
        <v>#REF!</v>
      </c>
      <c r="C2" s="13"/>
      <c r="D2" s="13"/>
    </row>
    <row r="3" spans="1:4" x14ac:dyDescent="0.25">
      <c r="A3" s="13" t="s">
        <v>44</v>
      </c>
      <c r="B3" s="13">
        <f>Химки!B45</f>
        <v>12167.300000000003</v>
      </c>
      <c r="C3" s="13"/>
      <c r="D3" s="13"/>
    </row>
    <row r="4" spans="1:4" x14ac:dyDescent="0.25">
      <c r="A4" s="13" t="s">
        <v>46</v>
      </c>
      <c r="B4" s="13">
        <f>Зеленоград!B28</f>
        <v>397.59999999999997</v>
      </c>
      <c r="C4" s="13"/>
      <c r="D4" s="13"/>
    </row>
    <row r="5" spans="1:4" x14ac:dyDescent="0.25">
      <c r="A5" s="13" t="s">
        <v>45</v>
      </c>
      <c r="B5" s="23">
        <f>Санте!D5</f>
        <v>254</v>
      </c>
      <c r="C5" s="13"/>
      <c r="D5" s="13"/>
    </row>
    <row r="6" spans="1:4" x14ac:dyDescent="0.25">
      <c r="A6" s="13"/>
      <c r="B6" s="13"/>
      <c r="C6" s="13"/>
      <c r="D6" s="13"/>
    </row>
    <row r="7" spans="1:4" x14ac:dyDescent="0.25">
      <c r="A7" s="13"/>
      <c r="B7" s="13"/>
      <c r="C7" s="13"/>
      <c r="D7" s="13"/>
    </row>
    <row r="8" spans="1:4" x14ac:dyDescent="0.25">
      <c r="A8" s="13"/>
      <c r="B8" s="13"/>
      <c r="C8" s="13"/>
      <c r="D8" s="13"/>
    </row>
    <row r="9" spans="1:4" x14ac:dyDescent="0.25">
      <c r="A9" s="13"/>
      <c r="B9" s="13"/>
      <c r="C9" s="13"/>
      <c r="D9" s="13"/>
    </row>
    <row r="10" spans="1:4" x14ac:dyDescent="0.25">
      <c r="A10" s="13"/>
      <c r="B10" s="13"/>
      <c r="C10" s="13"/>
      <c r="D10" s="13"/>
    </row>
    <row r="11" spans="1:4" x14ac:dyDescent="0.25">
      <c r="A11" s="13"/>
      <c r="B11" s="13"/>
      <c r="C11" s="13"/>
      <c r="D11" s="13"/>
    </row>
    <row r="12" spans="1:4" x14ac:dyDescent="0.25">
      <c r="A12" s="9" t="s">
        <v>13</v>
      </c>
      <c r="B12" s="25" t="e">
        <f>B2+B3+B4+B5</f>
        <v>#REF!</v>
      </c>
      <c r="C12" s="13"/>
      <c r="D12" s="13"/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Сокол</vt:lpstr>
      <vt:lpstr>Химки</vt:lpstr>
      <vt:lpstr>Зеленоград</vt:lpstr>
      <vt:lpstr>Санте</vt:lpstr>
      <vt:lpstr>итого</vt:lpstr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Клоков</dc:creator>
  <cp:lastModifiedBy>Лукина Любовь Андреевна</cp:lastModifiedBy>
  <cp:lastPrinted>2018-07-09T07:30:50Z</cp:lastPrinted>
  <dcterms:created xsi:type="dcterms:W3CDTF">2012-02-06T15:06:06Z</dcterms:created>
  <dcterms:modified xsi:type="dcterms:W3CDTF">2019-08-07T08:28:36Z</dcterms:modified>
</cp:coreProperties>
</file>